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MINFRA\DIROB\6 - FISCAIS\LANA\Nova EAP\Novas EAPS\Atulização dos Aditivos e BM enviados por DIROB\Ultimos Bm´s Pagos\Sede da Prefeitura\Unindo\"/>
    </mc:Choice>
  </mc:AlternateContent>
  <xr:revisionPtr revIDLastSave="0" documentId="13_ncr:1_{6B6AF31C-2C9E-4677-98EC-D8A5A5F1696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BM 01 - Serviços" sheetId="1" r:id="rId1"/>
    <sheet name="BM 01 - Materiais" sheetId="2" r:id="rId2"/>
  </sheets>
  <externalReferences>
    <externalReference r:id="rId3"/>
    <externalReference r:id="rId4"/>
  </externalReferences>
  <definedNames>
    <definedName name="__xlnm.Print_Area_1">#REF!</definedName>
    <definedName name="__xlnm.Print_Area_2">#REF!</definedName>
    <definedName name="__xlnm.Print_Area_3">#REF!</definedName>
    <definedName name="__xlnm.Print_Titles_1">#REF!</definedName>
    <definedName name="__xlnm.Print_Titles_2">#REF!</definedName>
    <definedName name="__xlnm.Print_Titles_3">#REF!</definedName>
    <definedName name="_e_" localSheetId="1">" e "</definedName>
    <definedName name="_sp_" localSheetId="1">" "</definedName>
    <definedName name="_xlnm.Print_Area" localSheetId="1">'BM 01 - Materiais'!$A$1:$P$50</definedName>
    <definedName name="_xlnm.Print_Area">#REF!</definedName>
    <definedName name="Cem" localSheetId="1">{"cento","duzentos","trezentos","quatrocentos","quinhentos","seiscentos","setecentos","oitocentos","novecentos"}</definedName>
    <definedName name="Dez" localSheetId="1">{"dez","vinte","trinta","quarenta","cinquenta","sessenta","setenta","oitenta","noventa"}</definedName>
    <definedName name="OCem" localSheetId="1">"cem"</definedName>
    <definedName name="Plu" localSheetId="1">{""," mil"," milhões"," bilhões"," trilhões"}</definedName>
    <definedName name="Sml" localSheetId="1">{"um","dois","três","quatro","cinco","seis","sete","oito","nove","dez","onze","doze","treze","quatorze","quinze","dezesseis","dezessete","dezoito","dezenove"}</definedName>
    <definedName name="Sng" localSheetId="1">{"um","mil","um milhão","um bilhão","um trilhão"}</definedName>
    <definedName name="_xlnm.Print_Titles" localSheetId="1">'BM 01 - Materiais'!$1:$13</definedName>
    <definedName name="_xlnm.Print_Titles" localSheetId="0">'BM 01 - Serviços'!$1:$12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2" l="1"/>
  <c r="K42" i="2"/>
  <c r="J42" i="2"/>
  <c r="H42" i="2"/>
  <c r="L42" i="2" s="1"/>
  <c r="O42" i="2" s="1"/>
  <c r="F42" i="2"/>
  <c r="M41" i="2"/>
  <c r="K41" i="2"/>
  <c r="J41" i="2"/>
  <c r="L41" i="2" s="1"/>
  <c r="H41" i="2"/>
  <c r="H40" i="2" s="1"/>
  <c r="F41" i="2"/>
  <c r="F40" i="2"/>
  <c r="M39" i="2"/>
  <c r="K39" i="2"/>
  <c r="J39" i="2"/>
  <c r="H39" i="2"/>
  <c r="L39" i="2" s="1"/>
  <c r="O39" i="2" s="1"/>
  <c r="F39" i="2"/>
  <c r="N39" i="2" s="1"/>
  <c r="P39" i="2" s="1"/>
  <c r="M38" i="2"/>
  <c r="K38" i="2"/>
  <c r="J38" i="2"/>
  <c r="L38" i="2" s="1"/>
  <c r="H38" i="2"/>
  <c r="F38" i="2"/>
  <c r="F36" i="2" s="1"/>
  <c r="K37" i="2"/>
  <c r="M37" i="2" s="1"/>
  <c r="J37" i="2"/>
  <c r="J36" i="2" s="1"/>
  <c r="H37" i="2"/>
  <c r="L37" i="2" s="1"/>
  <c r="F37" i="2"/>
  <c r="H36" i="2"/>
  <c r="M35" i="2"/>
  <c r="K35" i="2"/>
  <c r="J35" i="2"/>
  <c r="L35" i="2" s="1"/>
  <c r="H35" i="2"/>
  <c r="F35" i="2"/>
  <c r="F33" i="2" s="1"/>
  <c r="K34" i="2"/>
  <c r="M34" i="2" s="1"/>
  <c r="J34" i="2"/>
  <c r="J33" i="2" s="1"/>
  <c r="H34" i="2"/>
  <c r="L34" i="2" s="1"/>
  <c r="F34" i="2"/>
  <c r="H33" i="2"/>
  <c r="M32" i="2"/>
  <c r="K32" i="2"/>
  <c r="J32" i="2"/>
  <c r="L32" i="2" s="1"/>
  <c r="H32" i="2"/>
  <c r="F32" i="2"/>
  <c r="F30" i="2" s="1"/>
  <c r="K31" i="2"/>
  <c r="M31" i="2" s="1"/>
  <c r="J31" i="2"/>
  <c r="J30" i="2" s="1"/>
  <c r="H31" i="2"/>
  <c r="L31" i="2" s="1"/>
  <c r="F31" i="2"/>
  <c r="H30" i="2"/>
  <c r="M29" i="2"/>
  <c r="K29" i="2"/>
  <c r="J29" i="2"/>
  <c r="L29" i="2" s="1"/>
  <c r="H29" i="2"/>
  <c r="F29" i="2"/>
  <c r="K28" i="2"/>
  <c r="M28" i="2" s="1"/>
  <c r="J28" i="2"/>
  <c r="H28" i="2"/>
  <c r="H26" i="2" s="1"/>
  <c r="F28" i="2"/>
  <c r="L27" i="2"/>
  <c r="O27" i="2" s="1"/>
  <c r="K27" i="2"/>
  <c r="M27" i="2" s="1"/>
  <c r="J27" i="2"/>
  <c r="H27" i="2"/>
  <c r="F27" i="2"/>
  <c r="N27" i="2" s="1"/>
  <c r="J26" i="2"/>
  <c r="K23" i="2"/>
  <c r="M23" i="2" s="1"/>
  <c r="J23" i="2"/>
  <c r="H23" i="2"/>
  <c r="H21" i="2" s="1"/>
  <c r="F23" i="2"/>
  <c r="L22" i="2"/>
  <c r="O22" i="2" s="1"/>
  <c r="K22" i="2"/>
  <c r="M22" i="2" s="1"/>
  <c r="J22" i="2"/>
  <c r="H22" i="2"/>
  <c r="F22" i="2"/>
  <c r="N22" i="2" s="1"/>
  <c r="J21" i="2"/>
  <c r="M19" i="2"/>
  <c r="K19" i="2"/>
  <c r="J19" i="2"/>
  <c r="H19" i="2"/>
  <c r="L19" i="2" s="1"/>
  <c r="F19" i="2"/>
  <c r="N19" i="2" s="1"/>
  <c r="J18" i="2"/>
  <c r="L17" i="2"/>
  <c r="O17" i="2" s="1"/>
  <c r="K17" i="2"/>
  <c r="M17" i="2" s="1"/>
  <c r="J17" i="2"/>
  <c r="H17" i="2"/>
  <c r="F17" i="2"/>
  <c r="N17" i="2" s="1"/>
  <c r="J16" i="2"/>
  <c r="J15" i="2" s="1"/>
  <c r="J14" i="2" s="1"/>
  <c r="H16" i="2"/>
  <c r="I4" i="2"/>
  <c r="F136" i="1"/>
  <c r="F324" i="1"/>
  <c r="F617" i="1"/>
  <c r="F596" i="1"/>
  <c r="F584" i="1"/>
  <c r="F576" i="1"/>
  <c r="F571" i="1"/>
  <c r="K568" i="1"/>
  <c r="F567" i="1"/>
  <c r="F559" i="1"/>
  <c r="F485" i="1"/>
  <c r="F428" i="1"/>
  <c r="F427" i="1" s="1"/>
  <c r="P427" i="1" s="1"/>
  <c r="F407" i="1"/>
  <c r="F399" i="1"/>
  <c r="F378" i="1"/>
  <c r="F376" i="1"/>
  <c r="F372" i="1"/>
  <c r="F369" i="1"/>
  <c r="F366" i="1"/>
  <c r="F346" i="1"/>
  <c r="F343" i="1"/>
  <c r="F336" i="1"/>
  <c r="F331" i="1"/>
  <c r="F319" i="1"/>
  <c r="F312" i="1"/>
  <c r="F299" i="1"/>
  <c r="F294" i="1"/>
  <c r="F293" i="1" s="1"/>
  <c r="F276" i="1"/>
  <c r="F253" i="1"/>
  <c r="F250" i="1"/>
  <c r="F248" i="1" s="1"/>
  <c r="F242" i="1"/>
  <c r="F241" i="1"/>
  <c r="F238" i="1"/>
  <c r="F235" i="1"/>
  <c r="F231" i="1"/>
  <c r="F228" i="1"/>
  <c r="F224" i="1"/>
  <c r="F221" i="1"/>
  <c r="F217" i="1"/>
  <c r="F207" i="1"/>
  <c r="F200" i="1"/>
  <c r="F193" i="1"/>
  <c r="F192" i="1" s="1"/>
  <c r="F187" i="1"/>
  <c r="F184" i="1"/>
  <c r="F174" i="1"/>
  <c r="F162" i="1"/>
  <c r="F159" i="1"/>
  <c r="F157" i="1"/>
  <c r="F149" i="1"/>
  <c r="F105" i="1"/>
  <c r="F97" i="1"/>
  <c r="F91" i="1"/>
  <c r="F73" i="1"/>
  <c r="F62" i="1"/>
  <c r="F69" i="1"/>
  <c r="F51" i="1"/>
  <c r="F44" i="1"/>
  <c r="F38" i="1"/>
  <c r="P485" i="1"/>
  <c r="P312" i="1"/>
  <c r="P159" i="1"/>
  <c r="P149" i="1"/>
  <c r="F30" i="1"/>
  <c r="F23" i="1"/>
  <c r="J19" i="1"/>
  <c r="F19" i="1"/>
  <c r="F17" i="1"/>
  <c r="F15" i="1"/>
  <c r="F14" i="1" s="1"/>
  <c r="F13" i="1" s="1"/>
  <c r="I4" i="1"/>
  <c r="K651" i="1"/>
  <c r="M651" i="1" s="1"/>
  <c r="J651" i="1"/>
  <c r="H651" i="1"/>
  <c r="K650" i="1"/>
  <c r="M650" i="1" s="1"/>
  <c r="J650" i="1"/>
  <c r="H650" i="1"/>
  <c r="K649" i="1"/>
  <c r="M649" i="1" s="1"/>
  <c r="J649" i="1"/>
  <c r="H649" i="1"/>
  <c r="K648" i="1"/>
  <c r="M648" i="1" s="1"/>
  <c r="J648" i="1"/>
  <c r="H648" i="1"/>
  <c r="K647" i="1"/>
  <c r="M647" i="1" s="1"/>
  <c r="J647" i="1"/>
  <c r="H647" i="1"/>
  <c r="K646" i="1"/>
  <c r="M646" i="1" s="1"/>
  <c r="J646" i="1"/>
  <c r="H646" i="1"/>
  <c r="K645" i="1"/>
  <c r="M645" i="1" s="1"/>
  <c r="J645" i="1"/>
  <c r="H645" i="1"/>
  <c r="K644" i="1"/>
  <c r="M644" i="1" s="1"/>
  <c r="J644" i="1"/>
  <c r="H644" i="1"/>
  <c r="K643" i="1"/>
  <c r="M643" i="1" s="1"/>
  <c r="J643" i="1"/>
  <c r="H643" i="1"/>
  <c r="K642" i="1"/>
  <c r="M642" i="1" s="1"/>
  <c r="J642" i="1"/>
  <c r="H642" i="1"/>
  <c r="K641" i="1"/>
  <c r="M641" i="1" s="1"/>
  <c r="J641" i="1"/>
  <c r="H641" i="1"/>
  <c r="K640" i="1"/>
  <c r="M640" i="1" s="1"/>
  <c r="J640" i="1"/>
  <c r="H640" i="1"/>
  <c r="K639" i="1"/>
  <c r="M639" i="1" s="1"/>
  <c r="J639" i="1"/>
  <c r="H639" i="1"/>
  <c r="K638" i="1"/>
  <c r="M638" i="1" s="1"/>
  <c r="J638" i="1"/>
  <c r="H638" i="1"/>
  <c r="K637" i="1"/>
  <c r="M637" i="1" s="1"/>
  <c r="J637" i="1"/>
  <c r="H637" i="1"/>
  <c r="K636" i="1"/>
  <c r="M636" i="1" s="1"/>
  <c r="J636" i="1"/>
  <c r="H636" i="1"/>
  <c r="K635" i="1"/>
  <c r="M635" i="1" s="1"/>
  <c r="J635" i="1"/>
  <c r="H635" i="1"/>
  <c r="K634" i="1"/>
  <c r="M634" i="1" s="1"/>
  <c r="J634" i="1"/>
  <c r="H634" i="1"/>
  <c r="K633" i="1"/>
  <c r="M633" i="1" s="1"/>
  <c r="J633" i="1"/>
  <c r="H633" i="1"/>
  <c r="K632" i="1"/>
  <c r="M632" i="1" s="1"/>
  <c r="J632" i="1"/>
  <c r="H632" i="1"/>
  <c r="K631" i="1"/>
  <c r="M631" i="1" s="1"/>
  <c r="J631" i="1"/>
  <c r="H631" i="1"/>
  <c r="K630" i="1"/>
  <c r="M630" i="1" s="1"/>
  <c r="J630" i="1"/>
  <c r="H630" i="1"/>
  <c r="K629" i="1"/>
  <c r="M629" i="1" s="1"/>
  <c r="J629" i="1"/>
  <c r="H629" i="1"/>
  <c r="K628" i="1"/>
  <c r="M628" i="1" s="1"/>
  <c r="J628" i="1"/>
  <c r="H628" i="1"/>
  <c r="K627" i="1"/>
  <c r="M627" i="1" s="1"/>
  <c r="J627" i="1"/>
  <c r="H627" i="1"/>
  <c r="K626" i="1"/>
  <c r="M626" i="1" s="1"/>
  <c r="J626" i="1"/>
  <c r="H626" i="1"/>
  <c r="K625" i="1"/>
  <c r="M625" i="1" s="1"/>
  <c r="J625" i="1"/>
  <c r="H625" i="1"/>
  <c r="K624" i="1"/>
  <c r="M624" i="1" s="1"/>
  <c r="J624" i="1"/>
  <c r="H624" i="1"/>
  <c r="K623" i="1"/>
  <c r="M623" i="1" s="1"/>
  <c r="J623" i="1"/>
  <c r="H623" i="1"/>
  <c r="K622" i="1"/>
  <c r="M622" i="1" s="1"/>
  <c r="J622" i="1"/>
  <c r="H622" i="1"/>
  <c r="K621" i="1"/>
  <c r="M621" i="1" s="1"/>
  <c r="J621" i="1"/>
  <c r="H621" i="1"/>
  <c r="K620" i="1"/>
  <c r="M620" i="1" s="1"/>
  <c r="J620" i="1"/>
  <c r="H620" i="1"/>
  <c r="K619" i="1"/>
  <c r="M619" i="1" s="1"/>
  <c r="J619" i="1"/>
  <c r="H619" i="1"/>
  <c r="L618" i="1"/>
  <c r="K618" i="1"/>
  <c r="M618" i="1" s="1"/>
  <c r="J618" i="1"/>
  <c r="H618" i="1"/>
  <c r="K616" i="1"/>
  <c r="M616" i="1" s="1"/>
  <c r="J616" i="1"/>
  <c r="H616" i="1"/>
  <c r="K615" i="1"/>
  <c r="M615" i="1" s="1"/>
  <c r="J615" i="1"/>
  <c r="H615" i="1"/>
  <c r="K614" i="1"/>
  <c r="M614" i="1" s="1"/>
  <c r="J614" i="1"/>
  <c r="H614" i="1"/>
  <c r="K613" i="1"/>
  <c r="M613" i="1" s="1"/>
  <c r="J613" i="1"/>
  <c r="H613" i="1"/>
  <c r="K612" i="1"/>
  <c r="M612" i="1" s="1"/>
  <c r="J612" i="1"/>
  <c r="H612" i="1"/>
  <c r="K611" i="1"/>
  <c r="M611" i="1" s="1"/>
  <c r="J611" i="1"/>
  <c r="H611" i="1"/>
  <c r="K610" i="1"/>
  <c r="M610" i="1" s="1"/>
  <c r="J610" i="1"/>
  <c r="H610" i="1"/>
  <c r="K609" i="1"/>
  <c r="M609" i="1" s="1"/>
  <c r="J609" i="1"/>
  <c r="H609" i="1"/>
  <c r="K608" i="1"/>
  <c r="M608" i="1" s="1"/>
  <c r="J608" i="1"/>
  <c r="H608" i="1"/>
  <c r="K607" i="1"/>
  <c r="M607" i="1" s="1"/>
  <c r="J607" i="1"/>
  <c r="H607" i="1"/>
  <c r="K606" i="1"/>
  <c r="M606" i="1" s="1"/>
  <c r="J606" i="1"/>
  <c r="H606" i="1"/>
  <c r="L606" i="1" s="1"/>
  <c r="K605" i="1"/>
  <c r="M605" i="1" s="1"/>
  <c r="J605" i="1"/>
  <c r="H605" i="1"/>
  <c r="K604" i="1"/>
  <c r="M604" i="1" s="1"/>
  <c r="J604" i="1"/>
  <c r="H604" i="1"/>
  <c r="K603" i="1"/>
  <c r="M603" i="1" s="1"/>
  <c r="J603" i="1"/>
  <c r="H603" i="1"/>
  <c r="K602" i="1"/>
  <c r="M602" i="1" s="1"/>
  <c r="J602" i="1"/>
  <c r="H602" i="1"/>
  <c r="K601" i="1"/>
  <c r="M601" i="1" s="1"/>
  <c r="J601" i="1"/>
  <c r="H601" i="1"/>
  <c r="K600" i="1"/>
  <c r="M600" i="1" s="1"/>
  <c r="J600" i="1"/>
  <c r="H600" i="1"/>
  <c r="L600" i="1" s="1"/>
  <c r="K599" i="1"/>
  <c r="M599" i="1" s="1"/>
  <c r="J599" i="1"/>
  <c r="H599" i="1"/>
  <c r="K598" i="1"/>
  <c r="M598" i="1" s="1"/>
  <c r="J598" i="1"/>
  <c r="H598" i="1"/>
  <c r="K597" i="1"/>
  <c r="M597" i="1" s="1"/>
  <c r="J597" i="1"/>
  <c r="H597" i="1"/>
  <c r="K595" i="1"/>
  <c r="M595" i="1" s="1"/>
  <c r="J595" i="1"/>
  <c r="H595" i="1"/>
  <c r="K594" i="1"/>
  <c r="M594" i="1" s="1"/>
  <c r="J594" i="1"/>
  <c r="H594" i="1"/>
  <c r="K593" i="1"/>
  <c r="M593" i="1" s="1"/>
  <c r="J593" i="1"/>
  <c r="H593" i="1"/>
  <c r="K592" i="1"/>
  <c r="M592" i="1" s="1"/>
  <c r="J592" i="1"/>
  <c r="H592" i="1"/>
  <c r="K591" i="1"/>
  <c r="M591" i="1" s="1"/>
  <c r="J591" i="1"/>
  <c r="H591" i="1"/>
  <c r="K590" i="1"/>
  <c r="M590" i="1" s="1"/>
  <c r="J590" i="1"/>
  <c r="H590" i="1"/>
  <c r="K589" i="1"/>
  <c r="M589" i="1" s="1"/>
  <c r="J589" i="1"/>
  <c r="H589" i="1"/>
  <c r="K588" i="1"/>
  <c r="M588" i="1" s="1"/>
  <c r="J588" i="1"/>
  <c r="H588" i="1"/>
  <c r="K587" i="1"/>
  <c r="M587" i="1" s="1"/>
  <c r="J587" i="1"/>
  <c r="H587" i="1"/>
  <c r="K586" i="1"/>
  <c r="M586" i="1" s="1"/>
  <c r="J586" i="1"/>
  <c r="H586" i="1"/>
  <c r="K585" i="1"/>
  <c r="M585" i="1" s="1"/>
  <c r="J585" i="1"/>
  <c r="H585" i="1"/>
  <c r="H584" i="1" s="1"/>
  <c r="K583" i="1"/>
  <c r="M583" i="1" s="1"/>
  <c r="J583" i="1"/>
  <c r="H583" i="1"/>
  <c r="K582" i="1"/>
  <c r="M582" i="1" s="1"/>
  <c r="J582" i="1"/>
  <c r="H582" i="1"/>
  <c r="L582" i="1" s="1"/>
  <c r="K581" i="1"/>
  <c r="M581" i="1" s="1"/>
  <c r="J581" i="1"/>
  <c r="H581" i="1"/>
  <c r="K580" i="1"/>
  <c r="M580" i="1" s="1"/>
  <c r="J580" i="1"/>
  <c r="H580" i="1"/>
  <c r="L580" i="1" s="1"/>
  <c r="K579" i="1"/>
  <c r="M579" i="1" s="1"/>
  <c r="J579" i="1"/>
  <c r="H579" i="1"/>
  <c r="K578" i="1"/>
  <c r="M578" i="1" s="1"/>
  <c r="J578" i="1"/>
  <c r="H578" i="1"/>
  <c r="K577" i="1"/>
  <c r="M577" i="1" s="1"/>
  <c r="J577" i="1"/>
  <c r="J576" i="1" s="1"/>
  <c r="H577" i="1"/>
  <c r="K575" i="1"/>
  <c r="M575" i="1" s="1"/>
  <c r="J575" i="1"/>
  <c r="H575" i="1"/>
  <c r="K574" i="1"/>
  <c r="M574" i="1" s="1"/>
  <c r="J574" i="1"/>
  <c r="H574" i="1"/>
  <c r="K573" i="1"/>
  <c r="M573" i="1" s="1"/>
  <c r="J573" i="1"/>
  <c r="H573" i="1"/>
  <c r="K572" i="1"/>
  <c r="M572" i="1" s="1"/>
  <c r="J572" i="1"/>
  <c r="J571" i="1" s="1"/>
  <c r="H572" i="1"/>
  <c r="K570" i="1"/>
  <c r="M570" i="1" s="1"/>
  <c r="J570" i="1"/>
  <c r="H570" i="1"/>
  <c r="K569" i="1"/>
  <c r="M569" i="1" s="1"/>
  <c r="J569" i="1"/>
  <c r="H569" i="1"/>
  <c r="M568" i="1"/>
  <c r="J568" i="1"/>
  <c r="H568" i="1"/>
  <c r="K566" i="1"/>
  <c r="M566" i="1" s="1"/>
  <c r="J566" i="1"/>
  <c r="H566" i="1"/>
  <c r="K565" i="1"/>
  <c r="M565" i="1" s="1"/>
  <c r="J565" i="1"/>
  <c r="H565" i="1"/>
  <c r="K564" i="1"/>
  <c r="M564" i="1" s="1"/>
  <c r="J564" i="1"/>
  <c r="H564" i="1"/>
  <c r="K563" i="1"/>
  <c r="M563" i="1" s="1"/>
  <c r="J563" i="1"/>
  <c r="H563" i="1"/>
  <c r="K562" i="1"/>
  <c r="M562" i="1" s="1"/>
  <c r="J562" i="1"/>
  <c r="H562" i="1"/>
  <c r="K561" i="1"/>
  <c r="M561" i="1" s="1"/>
  <c r="J561" i="1"/>
  <c r="H561" i="1"/>
  <c r="K560" i="1"/>
  <c r="M560" i="1" s="1"/>
  <c r="J560" i="1"/>
  <c r="H560" i="1"/>
  <c r="H559" i="1" s="1"/>
  <c r="K558" i="1"/>
  <c r="M558" i="1" s="1"/>
  <c r="J558" i="1"/>
  <c r="H558" i="1"/>
  <c r="K557" i="1"/>
  <c r="M557" i="1" s="1"/>
  <c r="J557" i="1"/>
  <c r="H557" i="1"/>
  <c r="K556" i="1"/>
  <c r="M556" i="1" s="1"/>
  <c r="J556" i="1"/>
  <c r="H556" i="1"/>
  <c r="K555" i="1"/>
  <c r="M555" i="1" s="1"/>
  <c r="J555" i="1"/>
  <c r="H555" i="1"/>
  <c r="K554" i="1"/>
  <c r="M554" i="1" s="1"/>
  <c r="J554" i="1"/>
  <c r="H554" i="1"/>
  <c r="K553" i="1"/>
  <c r="M553" i="1" s="1"/>
  <c r="J553" i="1"/>
  <c r="H553" i="1"/>
  <c r="K552" i="1"/>
  <c r="M552" i="1" s="1"/>
  <c r="J552" i="1"/>
  <c r="H552" i="1"/>
  <c r="K551" i="1"/>
  <c r="M551" i="1" s="1"/>
  <c r="J551" i="1"/>
  <c r="H551" i="1"/>
  <c r="K550" i="1"/>
  <c r="M550" i="1" s="1"/>
  <c r="J550" i="1"/>
  <c r="H550" i="1"/>
  <c r="K549" i="1"/>
  <c r="M549" i="1" s="1"/>
  <c r="J549" i="1"/>
  <c r="H549" i="1"/>
  <c r="K548" i="1"/>
  <c r="M548" i="1" s="1"/>
  <c r="J548" i="1"/>
  <c r="H548" i="1"/>
  <c r="K547" i="1"/>
  <c r="M547" i="1" s="1"/>
  <c r="J547" i="1"/>
  <c r="H547" i="1"/>
  <c r="K546" i="1"/>
  <c r="M546" i="1" s="1"/>
  <c r="J546" i="1"/>
  <c r="H546" i="1"/>
  <c r="K545" i="1"/>
  <c r="M545" i="1" s="1"/>
  <c r="J545" i="1"/>
  <c r="H545" i="1"/>
  <c r="K544" i="1"/>
  <c r="M544" i="1" s="1"/>
  <c r="J544" i="1"/>
  <c r="H544" i="1"/>
  <c r="K543" i="1"/>
  <c r="M543" i="1" s="1"/>
  <c r="J543" i="1"/>
  <c r="H543" i="1"/>
  <c r="K542" i="1"/>
  <c r="M542" i="1" s="1"/>
  <c r="J542" i="1"/>
  <c r="H542" i="1"/>
  <c r="K541" i="1"/>
  <c r="M541" i="1" s="1"/>
  <c r="J541" i="1"/>
  <c r="H541" i="1"/>
  <c r="K540" i="1"/>
  <c r="M540" i="1" s="1"/>
  <c r="J540" i="1"/>
  <c r="H540" i="1"/>
  <c r="K539" i="1"/>
  <c r="M539" i="1" s="1"/>
  <c r="J539" i="1"/>
  <c r="H539" i="1"/>
  <c r="K538" i="1"/>
  <c r="M538" i="1" s="1"/>
  <c r="J538" i="1"/>
  <c r="H538" i="1"/>
  <c r="K537" i="1"/>
  <c r="M537" i="1" s="1"/>
  <c r="J537" i="1"/>
  <c r="H537" i="1"/>
  <c r="K536" i="1"/>
  <c r="M536" i="1" s="1"/>
  <c r="J536" i="1"/>
  <c r="H536" i="1"/>
  <c r="K535" i="1"/>
  <c r="M535" i="1" s="1"/>
  <c r="J535" i="1"/>
  <c r="H535" i="1"/>
  <c r="K534" i="1"/>
  <c r="M534" i="1" s="1"/>
  <c r="J534" i="1"/>
  <c r="H534" i="1"/>
  <c r="K533" i="1"/>
  <c r="M533" i="1" s="1"/>
  <c r="J533" i="1"/>
  <c r="H533" i="1"/>
  <c r="K532" i="1"/>
  <c r="M532" i="1" s="1"/>
  <c r="J532" i="1"/>
  <c r="H532" i="1"/>
  <c r="K531" i="1"/>
  <c r="M531" i="1" s="1"/>
  <c r="J531" i="1"/>
  <c r="H531" i="1"/>
  <c r="K530" i="1"/>
  <c r="M530" i="1" s="1"/>
  <c r="J530" i="1"/>
  <c r="H530" i="1"/>
  <c r="K529" i="1"/>
  <c r="M529" i="1" s="1"/>
  <c r="J529" i="1"/>
  <c r="H529" i="1"/>
  <c r="K528" i="1"/>
  <c r="M528" i="1" s="1"/>
  <c r="J528" i="1"/>
  <c r="H528" i="1"/>
  <c r="K527" i="1"/>
  <c r="M527" i="1" s="1"/>
  <c r="J527" i="1"/>
  <c r="H527" i="1"/>
  <c r="K526" i="1"/>
  <c r="M526" i="1" s="1"/>
  <c r="J526" i="1"/>
  <c r="H526" i="1"/>
  <c r="K525" i="1"/>
  <c r="M525" i="1" s="1"/>
  <c r="J525" i="1"/>
  <c r="H525" i="1"/>
  <c r="K524" i="1"/>
  <c r="M524" i="1" s="1"/>
  <c r="J524" i="1"/>
  <c r="H524" i="1"/>
  <c r="K523" i="1"/>
  <c r="M523" i="1" s="1"/>
  <c r="J523" i="1"/>
  <c r="H523" i="1"/>
  <c r="K522" i="1"/>
  <c r="M522" i="1" s="1"/>
  <c r="J522" i="1"/>
  <c r="H522" i="1"/>
  <c r="K521" i="1"/>
  <c r="M521" i="1" s="1"/>
  <c r="J521" i="1"/>
  <c r="H521" i="1"/>
  <c r="K520" i="1"/>
  <c r="M520" i="1" s="1"/>
  <c r="J520" i="1"/>
  <c r="H520" i="1"/>
  <c r="K519" i="1"/>
  <c r="M519" i="1" s="1"/>
  <c r="J519" i="1"/>
  <c r="H519" i="1"/>
  <c r="K518" i="1"/>
  <c r="M518" i="1" s="1"/>
  <c r="J518" i="1"/>
  <c r="H518" i="1"/>
  <c r="K517" i="1"/>
  <c r="M517" i="1" s="1"/>
  <c r="J517" i="1"/>
  <c r="H517" i="1"/>
  <c r="K516" i="1"/>
  <c r="M516" i="1" s="1"/>
  <c r="J516" i="1"/>
  <c r="H516" i="1"/>
  <c r="K515" i="1"/>
  <c r="M515" i="1" s="1"/>
  <c r="J515" i="1"/>
  <c r="H515" i="1"/>
  <c r="K514" i="1"/>
  <c r="M514" i="1" s="1"/>
  <c r="J514" i="1"/>
  <c r="H514" i="1"/>
  <c r="K513" i="1"/>
  <c r="M513" i="1" s="1"/>
  <c r="J513" i="1"/>
  <c r="H513" i="1"/>
  <c r="K512" i="1"/>
  <c r="M512" i="1" s="1"/>
  <c r="J512" i="1"/>
  <c r="H512" i="1"/>
  <c r="K511" i="1"/>
  <c r="M511" i="1" s="1"/>
  <c r="J511" i="1"/>
  <c r="H511" i="1"/>
  <c r="K510" i="1"/>
  <c r="M510" i="1" s="1"/>
  <c r="J510" i="1"/>
  <c r="H510" i="1"/>
  <c r="K509" i="1"/>
  <c r="M509" i="1" s="1"/>
  <c r="J509" i="1"/>
  <c r="H509" i="1"/>
  <c r="K508" i="1"/>
  <c r="M508" i="1" s="1"/>
  <c r="J508" i="1"/>
  <c r="H508" i="1"/>
  <c r="K507" i="1"/>
  <c r="M507" i="1" s="1"/>
  <c r="J507" i="1"/>
  <c r="H507" i="1"/>
  <c r="K506" i="1"/>
  <c r="M506" i="1" s="1"/>
  <c r="J506" i="1"/>
  <c r="H506" i="1"/>
  <c r="K505" i="1"/>
  <c r="M505" i="1" s="1"/>
  <c r="J505" i="1"/>
  <c r="H505" i="1"/>
  <c r="K504" i="1"/>
  <c r="M504" i="1" s="1"/>
  <c r="J504" i="1"/>
  <c r="H504" i="1"/>
  <c r="K503" i="1"/>
  <c r="M503" i="1" s="1"/>
  <c r="J503" i="1"/>
  <c r="H503" i="1"/>
  <c r="K502" i="1"/>
  <c r="M502" i="1" s="1"/>
  <c r="J502" i="1"/>
  <c r="H502" i="1"/>
  <c r="K501" i="1"/>
  <c r="M501" i="1" s="1"/>
  <c r="J501" i="1"/>
  <c r="H501" i="1"/>
  <c r="K500" i="1"/>
  <c r="M500" i="1" s="1"/>
  <c r="J500" i="1"/>
  <c r="H500" i="1"/>
  <c r="K499" i="1"/>
  <c r="M499" i="1" s="1"/>
  <c r="J499" i="1"/>
  <c r="H499" i="1"/>
  <c r="K498" i="1"/>
  <c r="M498" i="1" s="1"/>
  <c r="J498" i="1"/>
  <c r="H498" i="1"/>
  <c r="K497" i="1"/>
  <c r="M497" i="1" s="1"/>
  <c r="J497" i="1"/>
  <c r="H497" i="1"/>
  <c r="K496" i="1"/>
  <c r="M496" i="1" s="1"/>
  <c r="J496" i="1"/>
  <c r="H496" i="1"/>
  <c r="K495" i="1"/>
  <c r="M495" i="1" s="1"/>
  <c r="J495" i="1"/>
  <c r="H495" i="1"/>
  <c r="K494" i="1"/>
  <c r="M494" i="1" s="1"/>
  <c r="J494" i="1"/>
  <c r="H494" i="1"/>
  <c r="K493" i="1"/>
  <c r="M493" i="1" s="1"/>
  <c r="J493" i="1"/>
  <c r="H493" i="1"/>
  <c r="K492" i="1"/>
  <c r="M492" i="1" s="1"/>
  <c r="J492" i="1"/>
  <c r="H492" i="1"/>
  <c r="K491" i="1"/>
  <c r="M491" i="1" s="1"/>
  <c r="J491" i="1"/>
  <c r="H491" i="1"/>
  <c r="K490" i="1"/>
  <c r="M490" i="1" s="1"/>
  <c r="J490" i="1"/>
  <c r="H490" i="1"/>
  <c r="K489" i="1"/>
  <c r="M489" i="1" s="1"/>
  <c r="J489" i="1"/>
  <c r="H489" i="1"/>
  <c r="K488" i="1"/>
  <c r="M488" i="1" s="1"/>
  <c r="J488" i="1"/>
  <c r="H488" i="1"/>
  <c r="K487" i="1"/>
  <c r="M487" i="1" s="1"/>
  <c r="J487" i="1"/>
  <c r="H487" i="1"/>
  <c r="K486" i="1"/>
  <c r="M486" i="1" s="1"/>
  <c r="J486" i="1"/>
  <c r="H486" i="1"/>
  <c r="K484" i="1"/>
  <c r="M484" i="1" s="1"/>
  <c r="J484" i="1"/>
  <c r="H484" i="1"/>
  <c r="K483" i="1"/>
  <c r="M483" i="1" s="1"/>
  <c r="J483" i="1"/>
  <c r="H483" i="1"/>
  <c r="K482" i="1"/>
  <c r="M482" i="1" s="1"/>
  <c r="J482" i="1"/>
  <c r="H482" i="1"/>
  <c r="K481" i="1"/>
  <c r="M481" i="1" s="1"/>
  <c r="J481" i="1"/>
  <c r="H481" i="1"/>
  <c r="K480" i="1"/>
  <c r="M480" i="1" s="1"/>
  <c r="J480" i="1"/>
  <c r="H480" i="1"/>
  <c r="K479" i="1"/>
  <c r="M479" i="1" s="1"/>
  <c r="J479" i="1"/>
  <c r="H479" i="1"/>
  <c r="K478" i="1"/>
  <c r="M478" i="1" s="1"/>
  <c r="J478" i="1"/>
  <c r="H478" i="1"/>
  <c r="K477" i="1"/>
  <c r="M477" i="1" s="1"/>
  <c r="J477" i="1"/>
  <c r="H477" i="1"/>
  <c r="K476" i="1"/>
  <c r="M476" i="1" s="1"/>
  <c r="J476" i="1"/>
  <c r="H476" i="1"/>
  <c r="K475" i="1"/>
  <c r="M475" i="1" s="1"/>
  <c r="J475" i="1"/>
  <c r="H475" i="1"/>
  <c r="K474" i="1"/>
  <c r="M474" i="1" s="1"/>
  <c r="J474" i="1"/>
  <c r="H474" i="1"/>
  <c r="K473" i="1"/>
  <c r="M473" i="1" s="1"/>
  <c r="J473" i="1"/>
  <c r="H473" i="1"/>
  <c r="K472" i="1"/>
  <c r="M472" i="1" s="1"/>
  <c r="J472" i="1"/>
  <c r="H472" i="1"/>
  <c r="K471" i="1"/>
  <c r="M471" i="1" s="1"/>
  <c r="J471" i="1"/>
  <c r="H471" i="1"/>
  <c r="K470" i="1"/>
  <c r="M470" i="1" s="1"/>
  <c r="J470" i="1"/>
  <c r="H470" i="1"/>
  <c r="K469" i="1"/>
  <c r="M469" i="1" s="1"/>
  <c r="J469" i="1"/>
  <c r="H469" i="1"/>
  <c r="K468" i="1"/>
  <c r="M468" i="1" s="1"/>
  <c r="J468" i="1"/>
  <c r="H468" i="1"/>
  <c r="K467" i="1"/>
  <c r="M467" i="1" s="1"/>
  <c r="J467" i="1"/>
  <c r="H467" i="1"/>
  <c r="K466" i="1"/>
  <c r="M466" i="1" s="1"/>
  <c r="J466" i="1"/>
  <c r="H466" i="1"/>
  <c r="K465" i="1"/>
  <c r="M465" i="1" s="1"/>
  <c r="J465" i="1"/>
  <c r="H465" i="1"/>
  <c r="K464" i="1"/>
  <c r="M464" i="1" s="1"/>
  <c r="J464" i="1"/>
  <c r="H464" i="1"/>
  <c r="K463" i="1"/>
  <c r="M463" i="1" s="1"/>
  <c r="J463" i="1"/>
  <c r="H463" i="1"/>
  <c r="K462" i="1"/>
  <c r="M462" i="1" s="1"/>
  <c r="J462" i="1"/>
  <c r="H462" i="1"/>
  <c r="K461" i="1"/>
  <c r="M461" i="1" s="1"/>
  <c r="J461" i="1"/>
  <c r="H461" i="1"/>
  <c r="K460" i="1"/>
  <c r="M460" i="1" s="1"/>
  <c r="J460" i="1"/>
  <c r="H460" i="1"/>
  <c r="K459" i="1"/>
  <c r="M459" i="1" s="1"/>
  <c r="J459" i="1"/>
  <c r="H459" i="1"/>
  <c r="K458" i="1"/>
  <c r="M458" i="1" s="1"/>
  <c r="J458" i="1"/>
  <c r="H458" i="1"/>
  <c r="K457" i="1"/>
  <c r="M457" i="1" s="1"/>
  <c r="J457" i="1"/>
  <c r="H457" i="1"/>
  <c r="K456" i="1"/>
  <c r="M456" i="1" s="1"/>
  <c r="J456" i="1"/>
  <c r="H456" i="1"/>
  <c r="K455" i="1"/>
  <c r="M455" i="1" s="1"/>
  <c r="J455" i="1"/>
  <c r="H455" i="1"/>
  <c r="K454" i="1"/>
  <c r="M454" i="1" s="1"/>
  <c r="J454" i="1"/>
  <c r="H454" i="1"/>
  <c r="K453" i="1"/>
  <c r="M453" i="1" s="1"/>
  <c r="J453" i="1"/>
  <c r="H453" i="1"/>
  <c r="K452" i="1"/>
  <c r="M452" i="1" s="1"/>
  <c r="J452" i="1"/>
  <c r="H452" i="1"/>
  <c r="K451" i="1"/>
  <c r="M451" i="1" s="1"/>
  <c r="J451" i="1"/>
  <c r="H451" i="1"/>
  <c r="K450" i="1"/>
  <c r="M450" i="1" s="1"/>
  <c r="J450" i="1"/>
  <c r="H450" i="1"/>
  <c r="K449" i="1"/>
  <c r="M449" i="1" s="1"/>
  <c r="J449" i="1"/>
  <c r="H449" i="1"/>
  <c r="K448" i="1"/>
  <c r="M448" i="1" s="1"/>
  <c r="J448" i="1"/>
  <c r="H448" i="1"/>
  <c r="K447" i="1"/>
  <c r="M447" i="1" s="1"/>
  <c r="J447" i="1"/>
  <c r="H447" i="1"/>
  <c r="K446" i="1"/>
  <c r="M446" i="1" s="1"/>
  <c r="J446" i="1"/>
  <c r="H446" i="1"/>
  <c r="K445" i="1"/>
  <c r="M445" i="1" s="1"/>
  <c r="J445" i="1"/>
  <c r="H445" i="1"/>
  <c r="K444" i="1"/>
  <c r="M444" i="1" s="1"/>
  <c r="J444" i="1"/>
  <c r="H444" i="1"/>
  <c r="K443" i="1"/>
  <c r="M443" i="1" s="1"/>
  <c r="J443" i="1"/>
  <c r="H443" i="1"/>
  <c r="K442" i="1"/>
  <c r="M442" i="1" s="1"/>
  <c r="J442" i="1"/>
  <c r="H442" i="1"/>
  <c r="K441" i="1"/>
  <c r="M441" i="1" s="1"/>
  <c r="J441" i="1"/>
  <c r="H441" i="1"/>
  <c r="K440" i="1"/>
  <c r="M440" i="1" s="1"/>
  <c r="J440" i="1"/>
  <c r="H440" i="1"/>
  <c r="K439" i="1"/>
  <c r="M439" i="1" s="1"/>
  <c r="J439" i="1"/>
  <c r="H439" i="1"/>
  <c r="K438" i="1"/>
  <c r="M438" i="1" s="1"/>
  <c r="J438" i="1"/>
  <c r="H438" i="1"/>
  <c r="K437" i="1"/>
  <c r="M437" i="1" s="1"/>
  <c r="J437" i="1"/>
  <c r="H437" i="1"/>
  <c r="K436" i="1"/>
  <c r="M436" i="1" s="1"/>
  <c r="J436" i="1"/>
  <c r="H436" i="1"/>
  <c r="K435" i="1"/>
  <c r="M435" i="1" s="1"/>
  <c r="J435" i="1"/>
  <c r="H435" i="1"/>
  <c r="K434" i="1"/>
  <c r="M434" i="1" s="1"/>
  <c r="J434" i="1"/>
  <c r="H434" i="1"/>
  <c r="K433" i="1"/>
  <c r="M433" i="1" s="1"/>
  <c r="J433" i="1"/>
  <c r="H433" i="1"/>
  <c r="K432" i="1"/>
  <c r="M432" i="1" s="1"/>
  <c r="J432" i="1"/>
  <c r="H432" i="1"/>
  <c r="K431" i="1"/>
  <c r="M431" i="1" s="1"/>
  <c r="J431" i="1"/>
  <c r="H431" i="1"/>
  <c r="K430" i="1"/>
  <c r="M430" i="1" s="1"/>
  <c r="J430" i="1"/>
  <c r="H430" i="1"/>
  <c r="K429" i="1"/>
  <c r="M429" i="1" s="1"/>
  <c r="J429" i="1"/>
  <c r="H429" i="1"/>
  <c r="K426" i="1"/>
  <c r="M426" i="1" s="1"/>
  <c r="J426" i="1"/>
  <c r="H426" i="1"/>
  <c r="K425" i="1"/>
  <c r="M425" i="1" s="1"/>
  <c r="J425" i="1"/>
  <c r="H425" i="1"/>
  <c r="K424" i="1"/>
  <c r="M424" i="1" s="1"/>
  <c r="J424" i="1"/>
  <c r="H424" i="1"/>
  <c r="L424" i="1" s="1"/>
  <c r="K423" i="1"/>
  <c r="M423" i="1" s="1"/>
  <c r="J423" i="1"/>
  <c r="H423" i="1"/>
  <c r="K422" i="1"/>
  <c r="M422" i="1" s="1"/>
  <c r="J422" i="1"/>
  <c r="H422" i="1"/>
  <c r="K421" i="1"/>
  <c r="M421" i="1" s="1"/>
  <c r="J421" i="1"/>
  <c r="H421" i="1"/>
  <c r="K420" i="1"/>
  <c r="M420" i="1" s="1"/>
  <c r="J420" i="1"/>
  <c r="H420" i="1"/>
  <c r="K419" i="1"/>
  <c r="M419" i="1" s="1"/>
  <c r="J419" i="1"/>
  <c r="H419" i="1"/>
  <c r="K418" i="1"/>
  <c r="M418" i="1" s="1"/>
  <c r="J418" i="1"/>
  <c r="H418" i="1"/>
  <c r="L418" i="1" s="1"/>
  <c r="K417" i="1"/>
  <c r="M417" i="1" s="1"/>
  <c r="J417" i="1"/>
  <c r="H417" i="1"/>
  <c r="K416" i="1"/>
  <c r="M416" i="1" s="1"/>
  <c r="J416" i="1"/>
  <c r="H416" i="1"/>
  <c r="K415" i="1"/>
  <c r="M415" i="1" s="1"/>
  <c r="J415" i="1"/>
  <c r="H415" i="1"/>
  <c r="K414" i="1"/>
  <c r="M414" i="1" s="1"/>
  <c r="J414" i="1"/>
  <c r="H414" i="1"/>
  <c r="K413" i="1"/>
  <c r="M413" i="1" s="1"/>
  <c r="J413" i="1"/>
  <c r="H413" i="1"/>
  <c r="K412" i="1"/>
  <c r="M412" i="1" s="1"/>
  <c r="J412" i="1"/>
  <c r="H412" i="1"/>
  <c r="K411" i="1"/>
  <c r="M411" i="1" s="1"/>
  <c r="J411" i="1"/>
  <c r="H411" i="1"/>
  <c r="K410" i="1"/>
  <c r="M410" i="1" s="1"/>
  <c r="J410" i="1"/>
  <c r="H410" i="1"/>
  <c r="K409" i="1"/>
  <c r="M409" i="1" s="1"/>
  <c r="J409" i="1"/>
  <c r="H409" i="1"/>
  <c r="K408" i="1"/>
  <c r="M408" i="1" s="1"/>
  <c r="J408" i="1"/>
  <c r="H408" i="1"/>
  <c r="H407" i="1" s="1"/>
  <c r="K406" i="1"/>
  <c r="M406" i="1" s="1"/>
  <c r="J406" i="1"/>
  <c r="H406" i="1"/>
  <c r="K405" i="1"/>
  <c r="M405" i="1" s="1"/>
  <c r="J405" i="1"/>
  <c r="H405" i="1"/>
  <c r="K404" i="1"/>
  <c r="M404" i="1" s="1"/>
  <c r="J404" i="1"/>
  <c r="H404" i="1"/>
  <c r="K403" i="1"/>
  <c r="M403" i="1" s="1"/>
  <c r="J403" i="1"/>
  <c r="H403" i="1"/>
  <c r="K402" i="1"/>
  <c r="M402" i="1" s="1"/>
  <c r="J402" i="1"/>
  <c r="H402" i="1"/>
  <c r="K401" i="1"/>
  <c r="M401" i="1" s="1"/>
  <c r="J401" i="1"/>
  <c r="H401" i="1"/>
  <c r="K400" i="1"/>
  <c r="M400" i="1" s="1"/>
  <c r="J400" i="1"/>
  <c r="J399" i="1" s="1"/>
  <c r="H400" i="1"/>
  <c r="K398" i="1"/>
  <c r="M398" i="1" s="1"/>
  <c r="J398" i="1"/>
  <c r="H398" i="1"/>
  <c r="K397" i="1"/>
  <c r="M397" i="1" s="1"/>
  <c r="J397" i="1"/>
  <c r="H397" i="1"/>
  <c r="K396" i="1"/>
  <c r="M396" i="1" s="1"/>
  <c r="J396" i="1"/>
  <c r="H396" i="1"/>
  <c r="K395" i="1"/>
  <c r="M395" i="1" s="1"/>
  <c r="J395" i="1"/>
  <c r="H395" i="1"/>
  <c r="K394" i="1"/>
  <c r="M394" i="1" s="1"/>
  <c r="J394" i="1"/>
  <c r="H394" i="1"/>
  <c r="K393" i="1"/>
  <c r="M393" i="1" s="1"/>
  <c r="J393" i="1"/>
  <c r="H393" i="1"/>
  <c r="K392" i="1"/>
  <c r="M392" i="1" s="1"/>
  <c r="J392" i="1"/>
  <c r="H392" i="1"/>
  <c r="K391" i="1"/>
  <c r="M391" i="1" s="1"/>
  <c r="J391" i="1"/>
  <c r="H391" i="1"/>
  <c r="K390" i="1"/>
  <c r="M390" i="1" s="1"/>
  <c r="J390" i="1"/>
  <c r="H390" i="1"/>
  <c r="K389" i="1"/>
  <c r="M389" i="1" s="1"/>
  <c r="J389" i="1"/>
  <c r="H389" i="1"/>
  <c r="K388" i="1"/>
  <c r="M388" i="1" s="1"/>
  <c r="J388" i="1"/>
  <c r="H388" i="1"/>
  <c r="K387" i="1"/>
  <c r="M387" i="1" s="1"/>
  <c r="J387" i="1"/>
  <c r="H387" i="1"/>
  <c r="K386" i="1"/>
  <c r="M386" i="1" s="1"/>
  <c r="J386" i="1"/>
  <c r="H386" i="1"/>
  <c r="K385" i="1"/>
  <c r="M385" i="1" s="1"/>
  <c r="J385" i="1"/>
  <c r="H385" i="1"/>
  <c r="K384" i="1"/>
  <c r="M384" i="1" s="1"/>
  <c r="J384" i="1"/>
  <c r="H384" i="1"/>
  <c r="K383" i="1"/>
  <c r="M383" i="1" s="1"/>
  <c r="J383" i="1"/>
  <c r="H383" i="1"/>
  <c r="K382" i="1"/>
  <c r="M382" i="1" s="1"/>
  <c r="J382" i="1"/>
  <c r="H382" i="1"/>
  <c r="K381" i="1"/>
  <c r="M381" i="1" s="1"/>
  <c r="J381" i="1"/>
  <c r="H381" i="1"/>
  <c r="K380" i="1"/>
  <c r="M380" i="1" s="1"/>
  <c r="J380" i="1"/>
  <c r="H380" i="1"/>
  <c r="K379" i="1"/>
  <c r="M379" i="1" s="1"/>
  <c r="J379" i="1"/>
  <c r="J378" i="1" s="1"/>
  <c r="H379" i="1"/>
  <c r="K377" i="1"/>
  <c r="M377" i="1" s="1"/>
  <c r="J377" i="1"/>
  <c r="J376" i="1" s="1"/>
  <c r="H377" i="1"/>
  <c r="H376" i="1" s="1"/>
  <c r="K375" i="1"/>
  <c r="M375" i="1" s="1"/>
  <c r="J375" i="1"/>
  <c r="H375" i="1"/>
  <c r="K374" i="1"/>
  <c r="M374" i="1" s="1"/>
  <c r="J374" i="1"/>
  <c r="H374" i="1"/>
  <c r="K373" i="1"/>
  <c r="M373" i="1" s="1"/>
  <c r="J373" i="1"/>
  <c r="J372" i="1" s="1"/>
  <c r="H373" i="1"/>
  <c r="H372" i="1" s="1"/>
  <c r="K371" i="1"/>
  <c r="M371" i="1" s="1"/>
  <c r="J371" i="1"/>
  <c r="H371" i="1"/>
  <c r="K370" i="1"/>
  <c r="M370" i="1" s="1"/>
  <c r="J370" i="1"/>
  <c r="H370" i="1"/>
  <c r="K367" i="1"/>
  <c r="M367" i="1" s="1"/>
  <c r="J367" i="1"/>
  <c r="J366" i="1" s="1"/>
  <c r="H367" i="1"/>
  <c r="H366" i="1" s="1"/>
  <c r="K365" i="1"/>
  <c r="M365" i="1" s="1"/>
  <c r="J365" i="1"/>
  <c r="H365" i="1"/>
  <c r="K364" i="1"/>
  <c r="M364" i="1" s="1"/>
  <c r="J364" i="1"/>
  <c r="H364" i="1"/>
  <c r="K363" i="1"/>
  <c r="M363" i="1" s="1"/>
  <c r="J363" i="1"/>
  <c r="H363" i="1"/>
  <c r="K362" i="1"/>
  <c r="M362" i="1" s="1"/>
  <c r="J362" i="1"/>
  <c r="H362" i="1"/>
  <c r="K361" i="1"/>
  <c r="M361" i="1" s="1"/>
  <c r="J361" i="1"/>
  <c r="H361" i="1"/>
  <c r="K360" i="1"/>
  <c r="M360" i="1" s="1"/>
  <c r="J360" i="1"/>
  <c r="H360" i="1"/>
  <c r="K359" i="1"/>
  <c r="M359" i="1" s="1"/>
  <c r="J359" i="1"/>
  <c r="H359" i="1"/>
  <c r="K358" i="1"/>
  <c r="M358" i="1" s="1"/>
  <c r="J358" i="1"/>
  <c r="H358" i="1"/>
  <c r="K357" i="1"/>
  <c r="M357" i="1" s="1"/>
  <c r="J357" i="1"/>
  <c r="H357" i="1"/>
  <c r="K356" i="1"/>
  <c r="M356" i="1" s="1"/>
  <c r="J356" i="1"/>
  <c r="H356" i="1"/>
  <c r="K355" i="1"/>
  <c r="M355" i="1" s="1"/>
  <c r="J355" i="1"/>
  <c r="H355" i="1"/>
  <c r="K354" i="1"/>
  <c r="M354" i="1" s="1"/>
  <c r="J354" i="1"/>
  <c r="H354" i="1"/>
  <c r="K353" i="1"/>
  <c r="M353" i="1" s="1"/>
  <c r="J353" i="1"/>
  <c r="H353" i="1"/>
  <c r="K352" i="1"/>
  <c r="M352" i="1" s="1"/>
  <c r="J352" i="1"/>
  <c r="H352" i="1"/>
  <c r="K351" i="1"/>
  <c r="M351" i="1" s="1"/>
  <c r="J351" i="1"/>
  <c r="H351" i="1"/>
  <c r="K350" i="1"/>
  <c r="M350" i="1" s="1"/>
  <c r="J350" i="1"/>
  <c r="H350" i="1"/>
  <c r="K349" i="1"/>
  <c r="M349" i="1" s="1"/>
  <c r="J349" i="1"/>
  <c r="H349" i="1"/>
  <c r="K348" i="1"/>
  <c r="M348" i="1" s="1"/>
  <c r="J348" i="1"/>
  <c r="H348" i="1"/>
  <c r="K347" i="1"/>
  <c r="M347" i="1" s="1"/>
  <c r="J347" i="1"/>
  <c r="H347" i="1"/>
  <c r="K345" i="1"/>
  <c r="M345" i="1" s="1"/>
  <c r="J345" i="1"/>
  <c r="H345" i="1"/>
  <c r="K344" i="1"/>
  <c r="M344" i="1" s="1"/>
  <c r="J344" i="1"/>
  <c r="J343" i="1" s="1"/>
  <c r="H344" i="1"/>
  <c r="H343" i="1" s="1"/>
  <c r="K342" i="1"/>
  <c r="M342" i="1" s="1"/>
  <c r="J342" i="1"/>
  <c r="H342" i="1"/>
  <c r="K341" i="1"/>
  <c r="M341" i="1" s="1"/>
  <c r="J341" i="1"/>
  <c r="H341" i="1"/>
  <c r="K340" i="1"/>
  <c r="M340" i="1" s="1"/>
  <c r="J340" i="1"/>
  <c r="H340" i="1"/>
  <c r="K339" i="1"/>
  <c r="M339" i="1" s="1"/>
  <c r="J339" i="1"/>
  <c r="H339" i="1"/>
  <c r="K338" i="1"/>
  <c r="M338" i="1" s="1"/>
  <c r="J338" i="1"/>
  <c r="H338" i="1"/>
  <c r="K337" i="1"/>
  <c r="M337" i="1" s="1"/>
  <c r="J337" i="1"/>
  <c r="H337" i="1"/>
  <c r="K334" i="1"/>
  <c r="M334" i="1" s="1"/>
  <c r="J334" i="1"/>
  <c r="H334" i="1"/>
  <c r="K333" i="1"/>
  <c r="M333" i="1" s="1"/>
  <c r="J333" i="1"/>
  <c r="H333" i="1"/>
  <c r="K332" i="1"/>
  <c r="M332" i="1" s="1"/>
  <c r="J332" i="1"/>
  <c r="H332" i="1"/>
  <c r="H331" i="1" s="1"/>
  <c r="K330" i="1"/>
  <c r="M330" i="1" s="1"/>
  <c r="J330" i="1"/>
  <c r="H330" i="1"/>
  <c r="K329" i="1"/>
  <c r="M329" i="1" s="1"/>
  <c r="J329" i="1"/>
  <c r="H329" i="1"/>
  <c r="K328" i="1"/>
  <c r="M328" i="1" s="1"/>
  <c r="J328" i="1"/>
  <c r="H328" i="1"/>
  <c r="K327" i="1"/>
  <c r="M327" i="1" s="1"/>
  <c r="J327" i="1"/>
  <c r="H327" i="1"/>
  <c r="K326" i="1"/>
  <c r="M326" i="1" s="1"/>
  <c r="J326" i="1"/>
  <c r="H326" i="1"/>
  <c r="K325" i="1"/>
  <c r="M325" i="1" s="1"/>
  <c r="J325" i="1"/>
  <c r="H325" i="1"/>
  <c r="K323" i="1"/>
  <c r="M323" i="1" s="1"/>
  <c r="J323" i="1"/>
  <c r="H323" i="1"/>
  <c r="K322" i="1"/>
  <c r="M322" i="1" s="1"/>
  <c r="J322" i="1"/>
  <c r="H322" i="1"/>
  <c r="K321" i="1"/>
  <c r="M321" i="1" s="1"/>
  <c r="J321" i="1"/>
  <c r="H321" i="1"/>
  <c r="K320" i="1"/>
  <c r="M320" i="1" s="1"/>
  <c r="J320" i="1"/>
  <c r="H320" i="1"/>
  <c r="K317" i="1"/>
  <c r="M317" i="1" s="1"/>
  <c r="J317" i="1"/>
  <c r="H317" i="1"/>
  <c r="K316" i="1"/>
  <c r="M316" i="1" s="1"/>
  <c r="J316" i="1"/>
  <c r="H316" i="1"/>
  <c r="K315" i="1"/>
  <c r="M315" i="1" s="1"/>
  <c r="J315" i="1"/>
  <c r="H315" i="1"/>
  <c r="K314" i="1"/>
  <c r="M314" i="1" s="1"/>
  <c r="J314" i="1"/>
  <c r="H314" i="1"/>
  <c r="K313" i="1"/>
  <c r="M313" i="1" s="1"/>
  <c r="J313" i="1"/>
  <c r="J312" i="1" s="1"/>
  <c r="H313" i="1"/>
  <c r="K311" i="1"/>
  <c r="M311" i="1" s="1"/>
  <c r="J311" i="1"/>
  <c r="H311" i="1"/>
  <c r="K310" i="1"/>
  <c r="M310" i="1" s="1"/>
  <c r="J310" i="1"/>
  <c r="H310" i="1"/>
  <c r="K309" i="1"/>
  <c r="M309" i="1" s="1"/>
  <c r="J309" i="1"/>
  <c r="H309" i="1"/>
  <c r="K308" i="1"/>
  <c r="M308" i="1" s="1"/>
  <c r="J308" i="1"/>
  <c r="H308" i="1"/>
  <c r="K307" i="1"/>
  <c r="M307" i="1" s="1"/>
  <c r="J307" i="1"/>
  <c r="H307" i="1"/>
  <c r="K306" i="1"/>
  <c r="M306" i="1" s="1"/>
  <c r="J306" i="1"/>
  <c r="H306" i="1"/>
  <c r="K305" i="1"/>
  <c r="M305" i="1" s="1"/>
  <c r="J305" i="1"/>
  <c r="H305" i="1"/>
  <c r="K304" i="1"/>
  <c r="M304" i="1" s="1"/>
  <c r="J304" i="1"/>
  <c r="H304" i="1"/>
  <c r="K303" i="1"/>
  <c r="M303" i="1" s="1"/>
  <c r="J303" i="1"/>
  <c r="H303" i="1"/>
  <c r="K302" i="1"/>
  <c r="M302" i="1" s="1"/>
  <c r="J302" i="1"/>
  <c r="H302" i="1"/>
  <c r="K301" i="1"/>
  <c r="M301" i="1" s="1"/>
  <c r="J301" i="1"/>
  <c r="H301" i="1"/>
  <c r="K300" i="1"/>
  <c r="M300" i="1" s="1"/>
  <c r="J300" i="1"/>
  <c r="J299" i="1" s="1"/>
  <c r="H300" i="1"/>
  <c r="K298" i="1"/>
  <c r="M298" i="1" s="1"/>
  <c r="J298" i="1"/>
  <c r="H298" i="1"/>
  <c r="K297" i="1"/>
  <c r="M297" i="1" s="1"/>
  <c r="J297" i="1"/>
  <c r="H297" i="1"/>
  <c r="K296" i="1"/>
  <c r="M296" i="1" s="1"/>
  <c r="J296" i="1"/>
  <c r="H296" i="1"/>
  <c r="K295" i="1"/>
  <c r="M295" i="1" s="1"/>
  <c r="J295" i="1"/>
  <c r="J294" i="1" s="1"/>
  <c r="H295" i="1"/>
  <c r="K292" i="1"/>
  <c r="M292" i="1" s="1"/>
  <c r="J292" i="1"/>
  <c r="H292" i="1"/>
  <c r="K291" i="1"/>
  <c r="M291" i="1" s="1"/>
  <c r="J291" i="1"/>
  <c r="H291" i="1"/>
  <c r="K290" i="1"/>
  <c r="M290" i="1" s="1"/>
  <c r="J290" i="1"/>
  <c r="H290" i="1"/>
  <c r="K289" i="1"/>
  <c r="M289" i="1" s="1"/>
  <c r="J289" i="1"/>
  <c r="H289" i="1"/>
  <c r="K288" i="1"/>
  <c r="M288" i="1" s="1"/>
  <c r="J288" i="1"/>
  <c r="H288" i="1"/>
  <c r="K287" i="1"/>
  <c r="M287" i="1" s="1"/>
  <c r="J287" i="1"/>
  <c r="H287" i="1"/>
  <c r="K286" i="1"/>
  <c r="M286" i="1" s="1"/>
  <c r="J286" i="1"/>
  <c r="H286" i="1"/>
  <c r="K285" i="1"/>
  <c r="M285" i="1" s="1"/>
  <c r="J285" i="1"/>
  <c r="H285" i="1"/>
  <c r="K284" i="1"/>
  <c r="M284" i="1" s="1"/>
  <c r="J284" i="1"/>
  <c r="H284" i="1"/>
  <c r="K283" i="1"/>
  <c r="M283" i="1" s="1"/>
  <c r="J283" i="1"/>
  <c r="H283" i="1"/>
  <c r="K282" i="1"/>
  <c r="M282" i="1" s="1"/>
  <c r="J282" i="1"/>
  <c r="H282" i="1"/>
  <c r="K281" i="1"/>
  <c r="M281" i="1" s="1"/>
  <c r="J281" i="1"/>
  <c r="H281" i="1"/>
  <c r="K280" i="1"/>
  <c r="M280" i="1" s="1"/>
  <c r="J280" i="1"/>
  <c r="H280" i="1"/>
  <c r="K279" i="1"/>
  <c r="M279" i="1" s="1"/>
  <c r="J279" i="1"/>
  <c r="H279" i="1"/>
  <c r="K278" i="1"/>
  <c r="M278" i="1" s="1"/>
  <c r="J278" i="1"/>
  <c r="H278" i="1"/>
  <c r="K277" i="1"/>
  <c r="M277" i="1" s="1"/>
  <c r="J277" i="1"/>
  <c r="J276" i="1" s="1"/>
  <c r="H277" i="1"/>
  <c r="K275" i="1"/>
  <c r="M275" i="1" s="1"/>
  <c r="J275" i="1"/>
  <c r="H275" i="1"/>
  <c r="K274" i="1"/>
  <c r="M274" i="1" s="1"/>
  <c r="J274" i="1"/>
  <c r="H274" i="1"/>
  <c r="K273" i="1"/>
  <c r="M273" i="1" s="1"/>
  <c r="J273" i="1"/>
  <c r="H273" i="1"/>
  <c r="K272" i="1"/>
  <c r="M272" i="1" s="1"/>
  <c r="J272" i="1"/>
  <c r="H272" i="1"/>
  <c r="K271" i="1"/>
  <c r="M271" i="1" s="1"/>
  <c r="J271" i="1"/>
  <c r="H271" i="1"/>
  <c r="K270" i="1"/>
  <c r="M270" i="1" s="1"/>
  <c r="J270" i="1"/>
  <c r="H270" i="1"/>
  <c r="K269" i="1"/>
  <c r="M269" i="1" s="1"/>
  <c r="J269" i="1"/>
  <c r="H269" i="1"/>
  <c r="K268" i="1"/>
  <c r="M268" i="1" s="1"/>
  <c r="J268" i="1"/>
  <c r="H268" i="1"/>
  <c r="K267" i="1"/>
  <c r="M267" i="1" s="1"/>
  <c r="J267" i="1"/>
  <c r="H267" i="1"/>
  <c r="K266" i="1"/>
  <c r="M266" i="1" s="1"/>
  <c r="J266" i="1"/>
  <c r="H266" i="1"/>
  <c r="K265" i="1"/>
  <c r="M265" i="1" s="1"/>
  <c r="J265" i="1"/>
  <c r="H265" i="1"/>
  <c r="K264" i="1"/>
  <c r="M264" i="1" s="1"/>
  <c r="J264" i="1"/>
  <c r="H264" i="1"/>
  <c r="K263" i="1"/>
  <c r="M263" i="1" s="1"/>
  <c r="J263" i="1"/>
  <c r="H263" i="1"/>
  <c r="K262" i="1"/>
  <c r="M262" i="1" s="1"/>
  <c r="J262" i="1"/>
  <c r="H262" i="1"/>
  <c r="K261" i="1"/>
  <c r="M261" i="1" s="1"/>
  <c r="J261" i="1"/>
  <c r="H261" i="1"/>
  <c r="K260" i="1"/>
  <c r="M260" i="1" s="1"/>
  <c r="J260" i="1"/>
  <c r="H260" i="1"/>
  <c r="K259" i="1"/>
  <c r="M259" i="1" s="1"/>
  <c r="J259" i="1"/>
  <c r="H259" i="1"/>
  <c r="K258" i="1"/>
  <c r="M258" i="1" s="1"/>
  <c r="J258" i="1"/>
  <c r="H258" i="1"/>
  <c r="K257" i="1"/>
  <c r="M257" i="1" s="1"/>
  <c r="J257" i="1"/>
  <c r="H257" i="1"/>
  <c r="K256" i="1"/>
  <c r="M256" i="1" s="1"/>
  <c r="J256" i="1"/>
  <c r="H256" i="1"/>
  <c r="K255" i="1"/>
  <c r="M255" i="1" s="1"/>
  <c r="J255" i="1"/>
  <c r="H255" i="1"/>
  <c r="H253" i="1" s="1"/>
  <c r="K254" i="1"/>
  <c r="M254" i="1" s="1"/>
  <c r="J254" i="1"/>
  <c r="H254" i="1"/>
  <c r="K252" i="1"/>
  <c r="M252" i="1" s="1"/>
  <c r="J252" i="1"/>
  <c r="H252" i="1"/>
  <c r="K251" i="1"/>
  <c r="M251" i="1" s="1"/>
  <c r="J251" i="1"/>
  <c r="J250" i="1" s="1"/>
  <c r="H251" i="1"/>
  <c r="H250" i="1" s="1"/>
  <c r="K249" i="1"/>
  <c r="M249" i="1" s="1"/>
  <c r="J249" i="1"/>
  <c r="H249" i="1"/>
  <c r="H248" i="1" s="1"/>
  <c r="K247" i="1"/>
  <c r="M247" i="1" s="1"/>
  <c r="J247" i="1"/>
  <c r="H247" i="1"/>
  <c r="K246" i="1"/>
  <c r="M246" i="1" s="1"/>
  <c r="J246" i="1"/>
  <c r="H246" i="1"/>
  <c r="K245" i="1"/>
  <c r="M245" i="1" s="1"/>
  <c r="J245" i="1"/>
  <c r="H245" i="1"/>
  <c r="K244" i="1"/>
  <c r="M244" i="1" s="1"/>
  <c r="J244" i="1"/>
  <c r="H244" i="1"/>
  <c r="K243" i="1"/>
  <c r="M243" i="1" s="1"/>
  <c r="J243" i="1"/>
  <c r="H243" i="1"/>
  <c r="K240" i="1"/>
  <c r="M240" i="1" s="1"/>
  <c r="J240" i="1"/>
  <c r="H240" i="1"/>
  <c r="K239" i="1"/>
  <c r="M239" i="1" s="1"/>
  <c r="J239" i="1"/>
  <c r="J238" i="1" s="1"/>
  <c r="H239" i="1"/>
  <c r="H238" i="1" s="1"/>
  <c r="K237" i="1"/>
  <c r="M237" i="1" s="1"/>
  <c r="J237" i="1"/>
  <c r="H237" i="1"/>
  <c r="K236" i="1"/>
  <c r="M236" i="1" s="1"/>
  <c r="J236" i="1"/>
  <c r="H236" i="1"/>
  <c r="K234" i="1"/>
  <c r="M234" i="1" s="1"/>
  <c r="J234" i="1"/>
  <c r="H234" i="1"/>
  <c r="K233" i="1"/>
  <c r="M233" i="1" s="1"/>
  <c r="J233" i="1"/>
  <c r="H233" i="1"/>
  <c r="K232" i="1"/>
  <c r="M232" i="1" s="1"/>
  <c r="J232" i="1"/>
  <c r="H232" i="1"/>
  <c r="H231" i="1" s="1"/>
  <c r="K230" i="1"/>
  <c r="M230" i="1" s="1"/>
  <c r="J230" i="1"/>
  <c r="H230" i="1"/>
  <c r="K229" i="1"/>
  <c r="M229" i="1" s="1"/>
  <c r="J229" i="1"/>
  <c r="J228" i="1" s="1"/>
  <c r="H229" i="1"/>
  <c r="K227" i="1"/>
  <c r="M227" i="1" s="1"/>
  <c r="J227" i="1"/>
  <c r="H227" i="1"/>
  <c r="K226" i="1"/>
  <c r="M226" i="1" s="1"/>
  <c r="J226" i="1"/>
  <c r="H226" i="1"/>
  <c r="K225" i="1"/>
  <c r="M225" i="1" s="1"/>
  <c r="J225" i="1"/>
  <c r="H225" i="1"/>
  <c r="K222" i="1"/>
  <c r="M222" i="1" s="1"/>
  <c r="J222" i="1"/>
  <c r="J221" i="1" s="1"/>
  <c r="H222" i="1"/>
  <c r="H221" i="1" s="1"/>
  <c r="K220" i="1"/>
  <c r="M220" i="1" s="1"/>
  <c r="J220" i="1"/>
  <c r="H220" i="1"/>
  <c r="K219" i="1"/>
  <c r="M219" i="1" s="1"/>
  <c r="J219" i="1"/>
  <c r="H219" i="1"/>
  <c r="K218" i="1"/>
  <c r="M218" i="1" s="1"/>
  <c r="J218" i="1"/>
  <c r="H218" i="1"/>
  <c r="K216" i="1"/>
  <c r="M216" i="1" s="1"/>
  <c r="J216" i="1"/>
  <c r="H216" i="1"/>
  <c r="K215" i="1"/>
  <c r="M215" i="1" s="1"/>
  <c r="J215" i="1"/>
  <c r="H215" i="1"/>
  <c r="K214" i="1"/>
  <c r="M214" i="1" s="1"/>
  <c r="J214" i="1"/>
  <c r="H214" i="1"/>
  <c r="K213" i="1"/>
  <c r="M213" i="1" s="1"/>
  <c r="J213" i="1"/>
  <c r="H213" i="1"/>
  <c r="K212" i="1"/>
  <c r="M212" i="1" s="1"/>
  <c r="J212" i="1"/>
  <c r="H212" i="1"/>
  <c r="K211" i="1"/>
  <c r="M211" i="1" s="1"/>
  <c r="J211" i="1"/>
  <c r="H211" i="1"/>
  <c r="K210" i="1"/>
  <c r="M210" i="1" s="1"/>
  <c r="J210" i="1"/>
  <c r="H210" i="1"/>
  <c r="K209" i="1"/>
  <c r="M209" i="1" s="1"/>
  <c r="J209" i="1"/>
  <c r="H209" i="1"/>
  <c r="K208" i="1"/>
  <c r="M208" i="1" s="1"/>
  <c r="J208" i="1"/>
  <c r="H208" i="1"/>
  <c r="K205" i="1"/>
  <c r="M205" i="1" s="1"/>
  <c r="J205" i="1"/>
  <c r="H205" i="1"/>
  <c r="K204" i="1"/>
  <c r="M204" i="1" s="1"/>
  <c r="J204" i="1"/>
  <c r="H204" i="1"/>
  <c r="K203" i="1"/>
  <c r="M203" i="1" s="1"/>
  <c r="J203" i="1"/>
  <c r="H203" i="1"/>
  <c r="K202" i="1"/>
  <c r="M202" i="1" s="1"/>
  <c r="J202" i="1"/>
  <c r="H202" i="1"/>
  <c r="K201" i="1"/>
  <c r="M201" i="1" s="1"/>
  <c r="J201" i="1"/>
  <c r="H201" i="1"/>
  <c r="K199" i="1"/>
  <c r="M199" i="1" s="1"/>
  <c r="J199" i="1"/>
  <c r="H199" i="1"/>
  <c r="K198" i="1"/>
  <c r="M198" i="1" s="1"/>
  <c r="J198" i="1"/>
  <c r="H198" i="1"/>
  <c r="K197" i="1"/>
  <c r="M197" i="1" s="1"/>
  <c r="J197" i="1"/>
  <c r="H197" i="1"/>
  <c r="K196" i="1"/>
  <c r="M196" i="1" s="1"/>
  <c r="J196" i="1"/>
  <c r="H196" i="1"/>
  <c r="K195" i="1"/>
  <c r="M195" i="1" s="1"/>
  <c r="J195" i="1"/>
  <c r="H195" i="1"/>
  <c r="K194" i="1"/>
  <c r="M194" i="1" s="1"/>
  <c r="J194" i="1"/>
  <c r="H194" i="1"/>
  <c r="H193" i="1" s="1"/>
  <c r="K191" i="1"/>
  <c r="M191" i="1" s="1"/>
  <c r="J191" i="1"/>
  <c r="H191" i="1"/>
  <c r="K190" i="1"/>
  <c r="M190" i="1" s="1"/>
  <c r="J190" i="1"/>
  <c r="H190" i="1"/>
  <c r="K189" i="1"/>
  <c r="M189" i="1" s="1"/>
  <c r="J189" i="1"/>
  <c r="H189" i="1"/>
  <c r="K188" i="1"/>
  <c r="M188" i="1" s="1"/>
  <c r="J188" i="1"/>
  <c r="H188" i="1"/>
  <c r="H187" i="1" s="1"/>
  <c r="K186" i="1"/>
  <c r="M186" i="1" s="1"/>
  <c r="J186" i="1"/>
  <c r="H186" i="1"/>
  <c r="K185" i="1"/>
  <c r="M185" i="1" s="1"/>
  <c r="J185" i="1"/>
  <c r="J184" i="1" s="1"/>
  <c r="H185" i="1"/>
  <c r="H184" i="1" s="1"/>
  <c r="K183" i="1"/>
  <c r="M183" i="1" s="1"/>
  <c r="J183" i="1"/>
  <c r="H183" i="1"/>
  <c r="K182" i="1"/>
  <c r="M182" i="1" s="1"/>
  <c r="J182" i="1"/>
  <c r="H182" i="1"/>
  <c r="L182" i="1" s="1"/>
  <c r="K181" i="1"/>
  <c r="M181" i="1" s="1"/>
  <c r="J181" i="1"/>
  <c r="H181" i="1"/>
  <c r="K180" i="1"/>
  <c r="M180" i="1" s="1"/>
  <c r="J180" i="1"/>
  <c r="H180" i="1"/>
  <c r="L180" i="1" s="1"/>
  <c r="N180" i="1" s="1"/>
  <c r="P180" i="1" s="1"/>
  <c r="K179" i="1"/>
  <c r="M179" i="1" s="1"/>
  <c r="J179" i="1"/>
  <c r="H179" i="1"/>
  <c r="K178" i="1"/>
  <c r="M178" i="1" s="1"/>
  <c r="J178" i="1"/>
  <c r="H178" i="1"/>
  <c r="L178" i="1" s="1"/>
  <c r="K177" i="1"/>
  <c r="M177" i="1" s="1"/>
  <c r="J177" i="1"/>
  <c r="H177" i="1"/>
  <c r="K176" i="1"/>
  <c r="M176" i="1" s="1"/>
  <c r="J176" i="1"/>
  <c r="H176" i="1"/>
  <c r="L176" i="1" s="1"/>
  <c r="N176" i="1" s="1"/>
  <c r="P176" i="1" s="1"/>
  <c r="K175" i="1"/>
  <c r="M175" i="1" s="1"/>
  <c r="J175" i="1"/>
  <c r="J174" i="1" s="1"/>
  <c r="H175" i="1"/>
  <c r="K173" i="1"/>
  <c r="M173" i="1" s="1"/>
  <c r="J173" i="1"/>
  <c r="H173" i="1"/>
  <c r="K172" i="1"/>
  <c r="M172" i="1" s="1"/>
  <c r="J172" i="1"/>
  <c r="H172" i="1"/>
  <c r="K171" i="1"/>
  <c r="M171" i="1" s="1"/>
  <c r="J171" i="1"/>
  <c r="H171" i="1"/>
  <c r="K170" i="1"/>
  <c r="M170" i="1" s="1"/>
  <c r="J170" i="1"/>
  <c r="H170" i="1"/>
  <c r="K169" i="1"/>
  <c r="M169" i="1" s="1"/>
  <c r="J169" i="1"/>
  <c r="H169" i="1"/>
  <c r="K168" i="1"/>
  <c r="M168" i="1" s="1"/>
  <c r="J168" i="1"/>
  <c r="H168" i="1"/>
  <c r="K167" i="1"/>
  <c r="M167" i="1" s="1"/>
  <c r="J167" i="1"/>
  <c r="H167" i="1"/>
  <c r="K166" i="1"/>
  <c r="M166" i="1" s="1"/>
  <c r="J166" i="1"/>
  <c r="H166" i="1"/>
  <c r="K165" i="1"/>
  <c r="M165" i="1" s="1"/>
  <c r="J165" i="1"/>
  <c r="H165" i="1"/>
  <c r="K164" i="1"/>
  <c r="M164" i="1" s="1"/>
  <c r="J164" i="1"/>
  <c r="H164" i="1"/>
  <c r="K163" i="1"/>
  <c r="M163" i="1" s="1"/>
  <c r="J163" i="1"/>
  <c r="H163" i="1"/>
  <c r="K161" i="1"/>
  <c r="M161" i="1" s="1"/>
  <c r="J161" i="1"/>
  <c r="H161" i="1"/>
  <c r="K160" i="1"/>
  <c r="M160" i="1" s="1"/>
  <c r="J160" i="1"/>
  <c r="H160" i="1"/>
  <c r="H159" i="1" s="1"/>
  <c r="K158" i="1"/>
  <c r="M158" i="1" s="1"/>
  <c r="J158" i="1"/>
  <c r="J157" i="1" s="1"/>
  <c r="H158" i="1"/>
  <c r="H157" i="1" s="1"/>
  <c r="K155" i="1"/>
  <c r="M155" i="1" s="1"/>
  <c r="J155" i="1"/>
  <c r="H155" i="1"/>
  <c r="L155" i="1" s="1"/>
  <c r="N155" i="1" s="1"/>
  <c r="P155" i="1" s="1"/>
  <c r="K154" i="1"/>
  <c r="M154" i="1" s="1"/>
  <c r="J154" i="1"/>
  <c r="H154" i="1"/>
  <c r="K153" i="1"/>
  <c r="M153" i="1" s="1"/>
  <c r="J153" i="1"/>
  <c r="H153" i="1"/>
  <c r="K152" i="1"/>
  <c r="M152" i="1" s="1"/>
  <c r="J152" i="1"/>
  <c r="H152" i="1"/>
  <c r="K151" i="1"/>
  <c r="M151" i="1" s="1"/>
  <c r="J151" i="1"/>
  <c r="H151" i="1"/>
  <c r="K150" i="1"/>
  <c r="M150" i="1" s="1"/>
  <c r="J150" i="1"/>
  <c r="J149" i="1" s="1"/>
  <c r="H150" i="1"/>
  <c r="K148" i="1"/>
  <c r="M148" i="1" s="1"/>
  <c r="J148" i="1"/>
  <c r="H148" i="1"/>
  <c r="K147" i="1"/>
  <c r="M147" i="1" s="1"/>
  <c r="J147" i="1"/>
  <c r="H147" i="1"/>
  <c r="K146" i="1"/>
  <c r="M146" i="1" s="1"/>
  <c r="J146" i="1"/>
  <c r="H146" i="1"/>
  <c r="K145" i="1"/>
  <c r="M145" i="1" s="1"/>
  <c r="J145" i="1"/>
  <c r="H145" i="1"/>
  <c r="K144" i="1"/>
  <c r="M144" i="1" s="1"/>
  <c r="J144" i="1"/>
  <c r="H144" i="1"/>
  <c r="K143" i="1"/>
  <c r="M143" i="1" s="1"/>
  <c r="J143" i="1"/>
  <c r="H143" i="1"/>
  <c r="K142" i="1"/>
  <c r="M142" i="1" s="1"/>
  <c r="J142" i="1"/>
  <c r="H142" i="1"/>
  <c r="K141" i="1"/>
  <c r="M141" i="1" s="1"/>
  <c r="J141" i="1"/>
  <c r="H141" i="1"/>
  <c r="K140" i="1"/>
  <c r="M140" i="1" s="1"/>
  <c r="J140" i="1"/>
  <c r="H140" i="1"/>
  <c r="K139" i="1"/>
  <c r="M139" i="1" s="1"/>
  <c r="J139" i="1"/>
  <c r="H139" i="1"/>
  <c r="K138" i="1"/>
  <c r="M138" i="1" s="1"/>
  <c r="J138" i="1"/>
  <c r="H138" i="1"/>
  <c r="K137" i="1"/>
  <c r="M137" i="1" s="1"/>
  <c r="J137" i="1"/>
  <c r="J136" i="1" s="1"/>
  <c r="H137" i="1"/>
  <c r="K135" i="1"/>
  <c r="M135" i="1" s="1"/>
  <c r="J135" i="1"/>
  <c r="H135" i="1"/>
  <c r="K134" i="1"/>
  <c r="M134" i="1" s="1"/>
  <c r="J134" i="1"/>
  <c r="H134" i="1"/>
  <c r="K133" i="1"/>
  <c r="M133" i="1" s="1"/>
  <c r="J133" i="1"/>
  <c r="H133" i="1"/>
  <c r="K132" i="1"/>
  <c r="M132" i="1" s="1"/>
  <c r="J132" i="1"/>
  <c r="H132" i="1"/>
  <c r="K131" i="1"/>
  <c r="M131" i="1" s="1"/>
  <c r="J131" i="1"/>
  <c r="H131" i="1"/>
  <c r="K130" i="1"/>
  <c r="M130" i="1" s="1"/>
  <c r="J130" i="1"/>
  <c r="H130" i="1"/>
  <c r="K129" i="1"/>
  <c r="M129" i="1" s="1"/>
  <c r="J129" i="1"/>
  <c r="H129" i="1"/>
  <c r="K128" i="1"/>
  <c r="M128" i="1" s="1"/>
  <c r="J128" i="1"/>
  <c r="H128" i="1"/>
  <c r="K127" i="1"/>
  <c r="M127" i="1" s="1"/>
  <c r="J127" i="1"/>
  <c r="H127" i="1"/>
  <c r="K126" i="1"/>
  <c r="M126" i="1" s="1"/>
  <c r="J126" i="1"/>
  <c r="H126" i="1"/>
  <c r="K125" i="1"/>
  <c r="M125" i="1" s="1"/>
  <c r="J125" i="1"/>
  <c r="H125" i="1"/>
  <c r="K124" i="1"/>
  <c r="M124" i="1" s="1"/>
  <c r="J124" i="1"/>
  <c r="H124" i="1"/>
  <c r="K123" i="1"/>
  <c r="M123" i="1" s="1"/>
  <c r="J123" i="1"/>
  <c r="H123" i="1"/>
  <c r="K122" i="1"/>
  <c r="M122" i="1" s="1"/>
  <c r="J122" i="1"/>
  <c r="H122" i="1"/>
  <c r="K121" i="1"/>
  <c r="M121" i="1" s="1"/>
  <c r="J121" i="1"/>
  <c r="H121" i="1"/>
  <c r="K120" i="1"/>
  <c r="M120" i="1" s="1"/>
  <c r="J120" i="1"/>
  <c r="H120" i="1"/>
  <c r="K119" i="1"/>
  <c r="M119" i="1" s="1"/>
  <c r="J119" i="1"/>
  <c r="H119" i="1"/>
  <c r="K118" i="1"/>
  <c r="M118" i="1" s="1"/>
  <c r="J118" i="1"/>
  <c r="H118" i="1"/>
  <c r="K117" i="1"/>
  <c r="M117" i="1" s="1"/>
  <c r="J117" i="1"/>
  <c r="H117" i="1"/>
  <c r="K116" i="1"/>
  <c r="M116" i="1" s="1"/>
  <c r="J116" i="1"/>
  <c r="H116" i="1"/>
  <c r="K115" i="1"/>
  <c r="M115" i="1" s="1"/>
  <c r="J115" i="1"/>
  <c r="H115" i="1"/>
  <c r="K114" i="1"/>
  <c r="M114" i="1" s="1"/>
  <c r="J114" i="1"/>
  <c r="H114" i="1"/>
  <c r="K113" i="1"/>
  <c r="M113" i="1" s="1"/>
  <c r="J113" i="1"/>
  <c r="H113" i="1"/>
  <c r="K112" i="1"/>
  <c r="M112" i="1" s="1"/>
  <c r="J112" i="1"/>
  <c r="H112" i="1"/>
  <c r="K111" i="1"/>
  <c r="M111" i="1" s="1"/>
  <c r="J111" i="1"/>
  <c r="H111" i="1"/>
  <c r="K110" i="1"/>
  <c r="M110" i="1" s="1"/>
  <c r="J110" i="1"/>
  <c r="H110" i="1"/>
  <c r="K109" i="1"/>
  <c r="M109" i="1" s="1"/>
  <c r="J109" i="1"/>
  <c r="H109" i="1"/>
  <c r="K108" i="1"/>
  <c r="M108" i="1" s="1"/>
  <c r="J108" i="1"/>
  <c r="H108" i="1"/>
  <c r="K107" i="1"/>
  <c r="M107" i="1" s="1"/>
  <c r="J107" i="1"/>
  <c r="H107" i="1"/>
  <c r="K106" i="1"/>
  <c r="M106" i="1" s="1"/>
  <c r="J106" i="1"/>
  <c r="H106" i="1"/>
  <c r="K103" i="1"/>
  <c r="M103" i="1" s="1"/>
  <c r="J103" i="1"/>
  <c r="H103" i="1"/>
  <c r="K102" i="1"/>
  <c r="M102" i="1" s="1"/>
  <c r="J102" i="1"/>
  <c r="H102" i="1"/>
  <c r="K101" i="1"/>
  <c r="M101" i="1" s="1"/>
  <c r="J101" i="1"/>
  <c r="H101" i="1"/>
  <c r="K100" i="1"/>
  <c r="M100" i="1" s="1"/>
  <c r="J100" i="1"/>
  <c r="H100" i="1"/>
  <c r="K99" i="1"/>
  <c r="M99" i="1" s="1"/>
  <c r="J99" i="1"/>
  <c r="H99" i="1"/>
  <c r="K98" i="1"/>
  <c r="M98" i="1" s="1"/>
  <c r="J98" i="1"/>
  <c r="J97" i="1" s="1"/>
  <c r="H98" i="1"/>
  <c r="K96" i="1"/>
  <c r="M96" i="1" s="1"/>
  <c r="J96" i="1"/>
  <c r="H96" i="1"/>
  <c r="K95" i="1"/>
  <c r="M95" i="1" s="1"/>
  <c r="J95" i="1"/>
  <c r="H95" i="1"/>
  <c r="K94" i="1"/>
  <c r="M94" i="1" s="1"/>
  <c r="J94" i="1"/>
  <c r="H94" i="1"/>
  <c r="L94" i="1" s="1"/>
  <c r="N94" i="1" s="1"/>
  <c r="P94" i="1" s="1"/>
  <c r="K93" i="1"/>
  <c r="M93" i="1" s="1"/>
  <c r="J93" i="1"/>
  <c r="H93" i="1"/>
  <c r="K92" i="1"/>
  <c r="M92" i="1" s="1"/>
  <c r="J92" i="1"/>
  <c r="H92" i="1"/>
  <c r="H91" i="1" s="1"/>
  <c r="K90" i="1"/>
  <c r="M90" i="1" s="1"/>
  <c r="J90" i="1"/>
  <c r="H90" i="1"/>
  <c r="K89" i="1"/>
  <c r="M89" i="1" s="1"/>
  <c r="J89" i="1"/>
  <c r="H89" i="1"/>
  <c r="K88" i="1"/>
  <c r="M88" i="1" s="1"/>
  <c r="J88" i="1"/>
  <c r="H88" i="1"/>
  <c r="K87" i="1"/>
  <c r="M87" i="1" s="1"/>
  <c r="J87" i="1"/>
  <c r="H87" i="1"/>
  <c r="K86" i="1"/>
  <c r="M86" i="1" s="1"/>
  <c r="J86" i="1"/>
  <c r="H86" i="1"/>
  <c r="K85" i="1"/>
  <c r="M85" i="1" s="1"/>
  <c r="J85" i="1"/>
  <c r="H85" i="1"/>
  <c r="K84" i="1"/>
  <c r="M84" i="1" s="1"/>
  <c r="J84" i="1"/>
  <c r="H84" i="1"/>
  <c r="K83" i="1"/>
  <c r="M83" i="1" s="1"/>
  <c r="J83" i="1"/>
  <c r="H83" i="1"/>
  <c r="K82" i="1"/>
  <c r="M82" i="1" s="1"/>
  <c r="J82" i="1"/>
  <c r="H82" i="1"/>
  <c r="K81" i="1"/>
  <c r="M81" i="1" s="1"/>
  <c r="J81" i="1"/>
  <c r="H81" i="1"/>
  <c r="K80" i="1"/>
  <c r="M80" i="1" s="1"/>
  <c r="J80" i="1"/>
  <c r="L80" i="1" s="1"/>
  <c r="H80" i="1"/>
  <c r="K79" i="1"/>
  <c r="M79" i="1" s="1"/>
  <c r="J79" i="1"/>
  <c r="H79" i="1"/>
  <c r="K78" i="1"/>
  <c r="M78" i="1" s="1"/>
  <c r="J78" i="1"/>
  <c r="H78" i="1"/>
  <c r="K77" i="1"/>
  <c r="M77" i="1" s="1"/>
  <c r="J77" i="1"/>
  <c r="H77" i="1"/>
  <c r="K76" i="1"/>
  <c r="M76" i="1" s="1"/>
  <c r="J76" i="1"/>
  <c r="L76" i="1" s="1"/>
  <c r="H76" i="1"/>
  <c r="K75" i="1"/>
  <c r="M75" i="1" s="1"/>
  <c r="J75" i="1"/>
  <c r="H75" i="1"/>
  <c r="K74" i="1"/>
  <c r="M74" i="1" s="1"/>
  <c r="J74" i="1"/>
  <c r="H74" i="1"/>
  <c r="K72" i="1"/>
  <c r="M72" i="1" s="1"/>
  <c r="J72" i="1"/>
  <c r="H72" i="1"/>
  <c r="K71" i="1"/>
  <c r="M71" i="1" s="1"/>
  <c r="J71" i="1"/>
  <c r="H71" i="1"/>
  <c r="K70" i="1"/>
  <c r="M70" i="1" s="1"/>
  <c r="J70" i="1"/>
  <c r="H70" i="1"/>
  <c r="H69" i="1" s="1"/>
  <c r="K68" i="1"/>
  <c r="M68" i="1" s="1"/>
  <c r="J68" i="1"/>
  <c r="H68" i="1"/>
  <c r="K67" i="1"/>
  <c r="M67" i="1" s="1"/>
  <c r="J67" i="1"/>
  <c r="H67" i="1"/>
  <c r="K66" i="1"/>
  <c r="M66" i="1" s="1"/>
  <c r="J66" i="1"/>
  <c r="H66" i="1"/>
  <c r="K65" i="1"/>
  <c r="M65" i="1" s="1"/>
  <c r="J65" i="1"/>
  <c r="H65" i="1"/>
  <c r="K64" i="1"/>
  <c r="M64" i="1" s="1"/>
  <c r="J64" i="1"/>
  <c r="H64" i="1"/>
  <c r="K63" i="1"/>
  <c r="M63" i="1" s="1"/>
  <c r="J63" i="1"/>
  <c r="H63" i="1"/>
  <c r="K61" i="1"/>
  <c r="M61" i="1" s="1"/>
  <c r="J61" i="1"/>
  <c r="H61" i="1"/>
  <c r="K60" i="1"/>
  <c r="M60" i="1" s="1"/>
  <c r="J60" i="1"/>
  <c r="H60" i="1"/>
  <c r="K59" i="1"/>
  <c r="M59" i="1" s="1"/>
  <c r="J59" i="1"/>
  <c r="H59" i="1"/>
  <c r="K58" i="1"/>
  <c r="M58" i="1" s="1"/>
  <c r="J58" i="1"/>
  <c r="H58" i="1"/>
  <c r="K57" i="1"/>
  <c r="M57" i="1" s="1"/>
  <c r="J57" i="1"/>
  <c r="H57" i="1"/>
  <c r="K56" i="1"/>
  <c r="M56" i="1" s="1"/>
  <c r="J56" i="1"/>
  <c r="H56" i="1"/>
  <c r="K55" i="1"/>
  <c r="M55" i="1" s="1"/>
  <c r="J55" i="1"/>
  <c r="H55" i="1"/>
  <c r="K54" i="1"/>
  <c r="M54" i="1" s="1"/>
  <c r="J54" i="1"/>
  <c r="H54" i="1"/>
  <c r="K53" i="1"/>
  <c r="M53" i="1" s="1"/>
  <c r="J53" i="1"/>
  <c r="H53" i="1"/>
  <c r="K52" i="1"/>
  <c r="M52" i="1" s="1"/>
  <c r="J52" i="1"/>
  <c r="H52" i="1"/>
  <c r="H51" i="1" s="1"/>
  <c r="K50" i="1"/>
  <c r="M50" i="1" s="1"/>
  <c r="J50" i="1"/>
  <c r="H50" i="1"/>
  <c r="K49" i="1"/>
  <c r="M49" i="1" s="1"/>
  <c r="J49" i="1"/>
  <c r="H49" i="1"/>
  <c r="K48" i="1"/>
  <c r="M48" i="1" s="1"/>
  <c r="J48" i="1"/>
  <c r="H48" i="1"/>
  <c r="K47" i="1"/>
  <c r="M47" i="1" s="1"/>
  <c r="J47" i="1"/>
  <c r="H47" i="1"/>
  <c r="K46" i="1"/>
  <c r="M46" i="1" s="1"/>
  <c r="J46" i="1"/>
  <c r="H46" i="1"/>
  <c r="K45" i="1"/>
  <c r="M45" i="1" s="1"/>
  <c r="J45" i="1"/>
  <c r="H45" i="1"/>
  <c r="K43" i="1"/>
  <c r="M43" i="1" s="1"/>
  <c r="J43" i="1"/>
  <c r="J42" i="1" s="1"/>
  <c r="H43" i="1"/>
  <c r="H42" i="1" s="1"/>
  <c r="K41" i="1"/>
  <c r="M41" i="1" s="1"/>
  <c r="J41" i="1"/>
  <c r="H41" i="1"/>
  <c r="K40" i="1"/>
  <c r="M40" i="1" s="1"/>
  <c r="J40" i="1"/>
  <c r="H40" i="1"/>
  <c r="K39" i="1"/>
  <c r="M39" i="1" s="1"/>
  <c r="J39" i="1"/>
  <c r="H39" i="1"/>
  <c r="K37" i="1"/>
  <c r="M37" i="1" s="1"/>
  <c r="J37" i="1"/>
  <c r="H37" i="1"/>
  <c r="K36" i="1"/>
  <c r="M36" i="1" s="1"/>
  <c r="J36" i="1"/>
  <c r="H36" i="1"/>
  <c r="K35" i="1"/>
  <c r="M35" i="1" s="1"/>
  <c r="J35" i="1"/>
  <c r="H35" i="1"/>
  <c r="K34" i="1"/>
  <c r="M34" i="1" s="1"/>
  <c r="J34" i="1"/>
  <c r="H34" i="1"/>
  <c r="K33" i="1"/>
  <c r="M33" i="1" s="1"/>
  <c r="J33" i="1"/>
  <c r="H33" i="1"/>
  <c r="K32" i="1"/>
  <c r="M32" i="1" s="1"/>
  <c r="J32" i="1"/>
  <c r="H32" i="1"/>
  <c r="K31" i="1"/>
  <c r="M31" i="1" s="1"/>
  <c r="J31" i="1"/>
  <c r="H31" i="1"/>
  <c r="K29" i="1"/>
  <c r="M29" i="1" s="1"/>
  <c r="J29" i="1"/>
  <c r="H29" i="1"/>
  <c r="K28" i="1"/>
  <c r="M28" i="1" s="1"/>
  <c r="J28" i="1"/>
  <c r="H28" i="1"/>
  <c r="K27" i="1"/>
  <c r="M27" i="1" s="1"/>
  <c r="J27" i="1"/>
  <c r="H27" i="1"/>
  <c r="K26" i="1"/>
  <c r="M26" i="1" s="1"/>
  <c r="J26" i="1"/>
  <c r="H26" i="1"/>
  <c r="K25" i="1"/>
  <c r="M25" i="1" s="1"/>
  <c r="J25" i="1"/>
  <c r="H25" i="1"/>
  <c r="K24" i="1"/>
  <c r="M24" i="1" s="1"/>
  <c r="J24" i="1"/>
  <c r="J23" i="1" s="1"/>
  <c r="H24" i="1"/>
  <c r="K20" i="1"/>
  <c r="M20" i="1" s="1"/>
  <c r="J20" i="1"/>
  <c r="H20" i="1"/>
  <c r="H19" i="1" s="1"/>
  <c r="K18" i="1"/>
  <c r="M18" i="1" s="1"/>
  <c r="J18" i="1"/>
  <c r="J17" i="1" s="1"/>
  <c r="H18" i="1"/>
  <c r="H17" i="1" s="1"/>
  <c r="K16" i="1"/>
  <c r="M16" i="1" s="1"/>
  <c r="J16" i="1"/>
  <c r="J15" i="1" s="1"/>
  <c r="H16" i="1"/>
  <c r="H15" i="1" s="1"/>
  <c r="P19" i="2" l="1"/>
  <c r="N18" i="2"/>
  <c r="P18" i="2" s="1"/>
  <c r="H20" i="2"/>
  <c r="P27" i="2"/>
  <c r="N31" i="2"/>
  <c r="O31" i="2"/>
  <c r="L30" i="2"/>
  <c r="N37" i="2"/>
  <c r="L36" i="2"/>
  <c r="O37" i="2"/>
  <c r="L40" i="2"/>
  <c r="N41" i="2"/>
  <c r="O41" i="2"/>
  <c r="L18" i="2"/>
  <c r="O19" i="2"/>
  <c r="O32" i="2"/>
  <c r="N32" i="2"/>
  <c r="P32" i="2" s="1"/>
  <c r="N38" i="2"/>
  <c r="P38" i="2" s="1"/>
  <c r="O38" i="2"/>
  <c r="P17" i="2"/>
  <c r="N16" i="2"/>
  <c r="P22" i="2"/>
  <c r="H25" i="2"/>
  <c r="H24" i="2" s="1"/>
  <c r="N34" i="2"/>
  <c r="L33" i="2"/>
  <c r="O34" i="2"/>
  <c r="O29" i="2"/>
  <c r="N29" i="2"/>
  <c r="P29" i="2" s="1"/>
  <c r="O35" i="2"/>
  <c r="N35" i="2"/>
  <c r="P35" i="2" s="1"/>
  <c r="N42" i="2"/>
  <c r="P42" i="2" s="1"/>
  <c r="L16" i="2"/>
  <c r="F18" i="2"/>
  <c r="L23" i="2"/>
  <c r="L26" i="2"/>
  <c r="L25" i="2" s="1"/>
  <c r="L24" i="2" s="1"/>
  <c r="L28" i="2"/>
  <c r="F16" i="2"/>
  <c r="F15" i="2" s="1"/>
  <c r="F14" i="2" s="1"/>
  <c r="H18" i="2"/>
  <c r="H15" i="2" s="1"/>
  <c r="H14" i="2" s="1"/>
  <c r="F21" i="2"/>
  <c r="F20" i="2" s="1"/>
  <c r="F43" i="2" s="1"/>
  <c r="F26" i="2"/>
  <c r="F25" i="2" s="1"/>
  <c r="F24" i="2" s="1"/>
  <c r="J40" i="2"/>
  <c r="J25" i="2" s="1"/>
  <c r="J24" i="2" s="1"/>
  <c r="J20" i="2" s="1"/>
  <c r="J43" i="2" s="1"/>
  <c r="N76" i="1"/>
  <c r="P76" i="1" s="1"/>
  <c r="O76" i="1"/>
  <c r="N182" i="1"/>
  <c r="P182" i="1" s="1"/>
  <c r="O182" i="1"/>
  <c r="H369" i="1"/>
  <c r="H485" i="1"/>
  <c r="N80" i="1"/>
  <c r="P80" i="1" s="1"/>
  <c r="O80" i="1"/>
  <c r="N178" i="1"/>
  <c r="P178" i="1" s="1"/>
  <c r="O178" i="1"/>
  <c r="H14" i="1"/>
  <c r="H13" i="1" s="1"/>
  <c r="N424" i="1"/>
  <c r="P424" i="1" s="1"/>
  <c r="O424" i="1"/>
  <c r="N580" i="1"/>
  <c r="P580" i="1" s="1"/>
  <c r="O580" i="1"/>
  <c r="N606" i="1"/>
  <c r="P606" i="1" s="1"/>
  <c r="O606" i="1"/>
  <c r="N618" i="1"/>
  <c r="O618" i="1"/>
  <c r="H30" i="1"/>
  <c r="J51" i="1"/>
  <c r="J69" i="1"/>
  <c r="H73" i="1"/>
  <c r="J91" i="1"/>
  <c r="H105" i="1"/>
  <c r="J159" i="1"/>
  <c r="J187" i="1"/>
  <c r="J193" i="1"/>
  <c r="H207" i="1"/>
  <c r="H224" i="1"/>
  <c r="H223" i="1" s="1"/>
  <c r="H206" i="1" s="1"/>
  <c r="J231" i="1"/>
  <c r="H235" i="1"/>
  <c r="H242" i="1"/>
  <c r="H241" i="1" s="1"/>
  <c r="J331" i="1"/>
  <c r="H336" i="1"/>
  <c r="H346" i="1"/>
  <c r="J407" i="1"/>
  <c r="H428" i="1"/>
  <c r="H427" i="1" s="1"/>
  <c r="J559" i="1"/>
  <c r="H567" i="1"/>
  <c r="J584" i="1"/>
  <c r="H596" i="1"/>
  <c r="H617" i="1"/>
  <c r="H38" i="1"/>
  <c r="H44" i="1"/>
  <c r="H22" i="1" s="1"/>
  <c r="H62" i="1"/>
  <c r="J73" i="1"/>
  <c r="J105" i="1"/>
  <c r="H162" i="1"/>
  <c r="H156" i="1" s="1"/>
  <c r="H104" i="1" s="1"/>
  <c r="H200" i="1"/>
  <c r="H192" i="1" s="1"/>
  <c r="J207" i="1"/>
  <c r="H217" i="1"/>
  <c r="J224" i="1"/>
  <c r="J223" i="1" s="1"/>
  <c r="J206" i="1" s="1"/>
  <c r="H228" i="1"/>
  <c r="J235" i="1"/>
  <c r="J242" i="1"/>
  <c r="J241" i="1" s="1"/>
  <c r="J253" i="1"/>
  <c r="J248" i="1" s="1"/>
  <c r="H319" i="1"/>
  <c r="H324" i="1"/>
  <c r="J336" i="1"/>
  <c r="J346" i="1"/>
  <c r="J369" i="1"/>
  <c r="N418" i="1"/>
  <c r="P418" i="1" s="1"/>
  <c r="O418" i="1"/>
  <c r="J428" i="1"/>
  <c r="J427" i="1" s="1"/>
  <c r="J485" i="1"/>
  <c r="J567" i="1"/>
  <c r="N582" i="1"/>
  <c r="P582" i="1" s="1"/>
  <c r="O582" i="1"/>
  <c r="J596" i="1"/>
  <c r="N600" i="1"/>
  <c r="P600" i="1" s="1"/>
  <c r="O600" i="1"/>
  <c r="J617" i="1"/>
  <c r="O94" i="1"/>
  <c r="O155" i="1"/>
  <c r="O176" i="1"/>
  <c r="O180" i="1"/>
  <c r="H23" i="1"/>
  <c r="J38" i="1"/>
  <c r="J44" i="1"/>
  <c r="J62" i="1"/>
  <c r="H97" i="1"/>
  <c r="L102" i="1"/>
  <c r="H136" i="1"/>
  <c r="L150" i="1"/>
  <c r="H149" i="1"/>
  <c r="J162" i="1"/>
  <c r="H174" i="1"/>
  <c r="J200" i="1"/>
  <c r="J192" i="1" s="1"/>
  <c r="J217" i="1"/>
  <c r="H276" i="1"/>
  <c r="H294" i="1"/>
  <c r="H299" i="1"/>
  <c r="H312" i="1"/>
  <c r="J319" i="1"/>
  <c r="J324" i="1"/>
  <c r="H378" i="1"/>
  <c r="H368" i="1" s="1"/>
  <c r="H399" i="1"/>
  <c r="L570" i="1"/>
  <c r="H571" i="1"/>
  <c r="H576" i="1"/>
  <c r="L626" i="1"/>
  <c r="F368" i="1"/>
  <c r="J30" i="1"/>
  <c r="J22" i="1" s="1"/>
  <c r="L32" i="1"/>
  <c r="J14" i="1"/>
  <c r="J13" i="1" s="1"/>
  <c r="J318" i="1"/>
  <c r="F318" i="1"/>
  <c r="J368" i="1"/>
  <c r="F335" i="1"/>
  <c r="J293" i="1"/>
  <c r="F223" i="1"/>
  <c r="F206" i="1"/>
  <c r="F156" i="1"/>
  <c r="J156" i="1"/>
  <c r="J104" i="1" s="1"/>
  <c r="F104" i="1"/>
  <c r="F21" i="1" s="1"/>
  <c r="F22" i="1"/>
  <c r="L430" i="1"/>
  <c r="L432" i="1"/>
  <c r="L434" i="1"/>
  <c r="L436" i="1"/>
  <c r="L438" i="1"/>
  <c r="L440" i="1"/>
  <c r="L442" i="1"/>
  <c r="L444" i="1"/>
  <c r="L446" i="1"/>
  <c r="L448" i="1"/>
  <c r="L450" i="1"/>
  <c r="L452" i="1"/>
  <c r="L454" i="1"/>
  <c r="L456" i="1"/>
  <c r="L458" i="1"/>
  <c r="L460" i="1"/>
  <c r="L462" i="1"/>
  <c r="L464" i="1"/>
  <c r="L466" i="1"/>
  <c r="L468" i="1"/>
  <c r="L470" i="1"/>
  <c r="L472" i="1"/>
  <c r="L474" i="1"/>
  <c r="L476" i="1"/>
  <c r="L478" i="1"/>
  <c r="L480" i="1"/>
  <c r="L482" i="1"/>
  <c r="L484" i="1"/>
  <c r="L487" i="1"/>
  <c r="L489" i="1"/>
  <c r="L491" i="1"/>
  <c r="L493" i="1"/>
  <c r="L254" i="1"/>
  <c r="L256" i="1"/>
  <c r="L258" i="1"/>
  <c r="L260" i="1"/>
  <c r="L262" i="1"/>
  <c r="L264" i="1"/>
  <c r="L266" i="1"/>
  <c r="L268" i="1"/>
  <c r="L270" i="1"/>
  <c r="L272" i="1"/>
  <c r="L274" i="1"/>
  <c r="L406" i="1"/>
  <c r="L583" i="1"/>
  <c r="L619" i="1"/>
  <c r="L617" i="1" s="1"/>
  <c r="L85" i="1"/>
  <c r="L185" i="1"/>
  <c r="L232" i="1"/>
  <c r="L234" i="1"/>
  <c r="L240" i="1"/>
  <c r="L244" i="1"/>
  <c r="L246" i="1"/>
  <c r="L249" i="1"/>
  <c r="L37" i="1"/>
  <c r="L211" i="1"/>
  <c r="L46" i="1"/>
  <c r="L48" i="1"/>
  <c r="L50" i="1"/>
  <c r="L53" i="1"/>
  <c r="L55" i="1"/>
  <c r="L57" i="1"/>
  <c r="L59" i="1"/>
  <c r="L61" i="1"/>
  <c r="L298" i="1"/>
  <c r="L345" i="1"/>
  <c r="L429" i="1"/>
  <c r="L431" i="1"/>
  <c r="L433" i="1"/>
  <c r="L435" i="1"/>
  <c r="L437" i="1"/>
  <c r="L439" i="1"/>
  <c r="L441" i="1"/>
  <c r="L443" i="1"/>
  <c r="L445" i="1"/>
  <c r="L447" i="1"/>
  <c r="L449" i="1"/>
  <c r="L451" i="1"/>
  <c r="L453" i="1"/>
  <c r="L455" i="1"/>
  <c r="L457" i="1"/>
  <c r="L459" i="1"/>
  <c r="L461" i="1"/>
  <c r="L463" i="1"/>
  <c r="L465" i="1"/>
  <c r="L467" i="1"/>
  <c r="L469" i="1"/>
  <c r="L471" i="1"/>
  <c r="L473" i="1"/>
  <c r="L475" i="1"/>
  <c r="L477" i="1"/>
  <c r="L479" i="1"/>
  <c r="L481" i="1"/>
  <c r="L483" i="1"/>
  <c r="L486" i="1"/>
  <c r="L488" i="1"/>
  <c r="L490" i="1"/>
  <c r="L492" i="1"/>
  <c r="L494" i="1"/>
  <c r="L496" i="1"/>
  <c r="L498" i="1"/>
  <c r="L500" i="1"/>
  <c r="L502" i="1"/>
  <c r="L504" i="1"/>
  <c r="L506" i="1"/>
  <c r="L508" i="1"/>
  <c r="L510" i="1"/>
  <c r="L512" i="1"/>
  <c r="L514" i="1"/>
  <c r="L516" i="1"/>
  <c r="L518" i="1"/>
  <c r="L520" i="1"/>
  <c r="L522" i="1"/>
  <c r="L524" i="1"/>
  <c r="L526" i="1"/>
  <c r="L528" i="1"/>
  <c r="L530" i="1"/>
  <c r="L532" i="1"/>
  <c r="L534" i="1"/>
  <c r="L536" i="1"/>
  <c r="L538" i="1"/>
  <c r="L540" i="1"/>
  <c r="L542" i="1"/>
  <c r="L544" i="1"/>
  <c r="L546" i="1"/>
  <c r="L548" i="1"/>
  <c r="L550" i="1"/>
  <c r="L552" i="1"/>
  <c r="L554" i="1"/>
  <c r="L556" i="1"/>
  <c r="L558" i="1"/>
  <c r="L560" i="1"/>
  <c r="L566" i="1"/>
  <c r="L589" i="1"/>
  <c r="L591" i="1"/>
  <c r="L595" i="1"/>
  <c r="L601" i="1"/>
  <c r="L605" i="1"/>
  <c r="L607" i="1"/>
  <c r="L609" i="1"/>
  <c r="L613" i="1"/>
  <c r="L632" i="1"/>
  <c r="L106" i="1"/>
  <c r="L108" i="1"/>
  <c r="L110" i="1"/>
  <c r="L112" i="1"/>
  <c r="L114" i="1"/>
  <c r="L116" i="1"/>
  <c r="L118" i="1"/>
  <c r="L120" i="1"/>
  <c r="L122" i="1"/>
  <c r="L124" i="1"/>
  <c r="L126" i="1"/>
  <c r="L128" i="1"/>
  <c r="L130" i="1"/>
  <c r="L569" i="1"/>
  <c r="L277" i="1"/>
  <c r="L279" i="1"/>
  <c r="L281" i="1"/>
  <c r="L347" i="1"/>
  <c r="L349" i="1"/>
  <c r="L351" i="1"/>
  <c r="L353" i="1"/>
  <c r="L355" i="1"/>
  <c r="L357" i="1"/>
  <c r="L359" i="1"/>
  <c r="L361" i="1"/>
  <c r="L363" i="1"/>
  <c r="L365" i="1"/>
  <c r="L370" i="1"/>
  <c r="L631" i="1"/>
  <c r="L637" i="1"/>
  <c r="L641" i="1"/>
  <c r="L643" i="1"/>
  <c r="L645" i="1"/>
  <c r="L31" i="1"/>
  <c r="L151" i="1"/>
  <c r="L415" i="1"/>
  <c r="L573" i="1"/>
  <c r="L577" i="1"/>
  <c r="L16" i="1"/>
  <c r="L20" i="1"/>
  <c r="L96" i="1"/>
  <c r="L190" i="1"/>
  <c r="L226" i="1"/>
  <c r="L296" i="1"/>
  <c r="L409" i="1"/>
  <c r="L587" i="1"/>
  <c r="L625" i="1"/>
  <c r="L627" i="1"/>
  <c r="L642" i="1"/>
  <c r="L348" i="1"/>
  <c r="L350" i="1"/>
  <c r="L352" i="1"/>
  <c r="L354" i="1"/>
  <c r="L356" i="1"/>
  <c r="L358" i="1"/>
  <c r="L360" i="1"/>
  <c r="L362" i="1"/>
  <c r="L364" i="1"/>
  <c r="L367" i="1"/>
  <c r="L189" i="1"/>
  <c r="L225" i="1"/>
  <c r="L227" i="1"/>
  <c r="L374" i="1"/>
  <c r="L380" i="1"/>
  <c r="L382" i="1"/>
  <c r="L384" i="1"/>
  <c r="L386" i="1"/>
  <c r="L388" i="1"/>
  <c r="L390" i="1"/>
  <c r="L392" i="1"/>
  <c r="L394" i="1"/>
  <c r="L396" i="1"/>
  <c r="L398" i="1"/>
  <c r="L624" i="1"/>
  <c r="L33" i="1"/>
  <c r="L79" i="1"/>
  <c r="L92" i="1"/>
  <c r="L153" i="1"/>
  <c r="L208" i="1"/>
  <c r="L283" i="1"/>
  <c r="L285" i="1"/>
  <c r="L287" i="1"/>
  <c r="L289" i="1"/>
  <c r="L291" i="1"/>
  <c r="L321" i="1"/>
  <c r="L323" i="1"/>
  <c r="L337" i="1"/>
  <c r="L339" i="1"/>
  <c r="L341" i="1"/>
  <c r="L344" i="1"/>
  <c r="L572" i="1"/>
  <c r="L630" i="1"/>
  <c r="L132" i="1"/>
  <c r="L134" i="1"/>
  <c r="L590" i="1"/>
  <c r="L608" i="1"/>
  <c r="L616" i="1"/>
  <c r="L623" i="1"/>
  <c r="L636" i="1"/>
  <c r="L39" i="1"/>
  <c r="L65" i="1"/>
  <c r="L403" i="1"/>
  <c r="L82" i="1"/>
  <c r="L138" i="1"/>
  <c r="L140" i="1"/>
  <c r="L142" i="1"/>
  <c r="L144" i="1"/>
  <c r="L146" i="1"/>
  <c r="L148" i="1"/>
  <c r="L152" i="1"/>
  <c r="L195" i="1"/>
  <c r="L197" i="1"/>
  <c r="L199" i="1"/>
  <c r="L202" i="1"/>
  <c r="L214" i="1"/>
  <c r="L236" i="1"/>
  <c r="L301" i="1"/>
  <c r="L303" i="1"/>
  <c r="L305" i="1"/>
  <c r="L307" i="1"/>
  <c r="L309" i="1"/>
  <c r="L311" i="1"/>
  <c r="L314" i="1"/>
  <c r="L316" i="1"/>
  <c r="L325" i="1"/>
  <c r="L327" i="1"/>
  <c r="L329" i="1"/>
  <c r="L332" i="1"/>
  <c r="L334" i="1"/>
  <c r="L373" i="1"/>
  <c r="L375" i="1"/>
  <c r="L379" i="1"/>
  <c r="L381" i="1"/>
  <c r="L383" i="1"/>
  <c r="L385" i="1"/>
  <c r="L387" i="1"/>
  <c r="L389" i="1"/>
  <c r="L391" i="1"/>
  <c r="L393" i="1"/>
  <c r="L395" i="1"/>
  <c r="L397" i="1"/>
  <c r="L400" i="1"/>
  <c r="L421" i="1"/>
  <c r="L578" i="1"/>
  <c r="L594" i="1"/>
  <c r="L614" i="1"/>
  <c r="L650" i="1"/>
  <c r="L72" i="1"/>
  <c r="L644" i="1"/>
  <c r="L649" i="1"/>
  <c r="L63" i="1"/>
  <c r="L70" i="1"/>
  <c r="L205" i="1"/>
  <c r="L34" i="1"/>
  <c r="L88" i="1"/>
  <c r="L93" i="1"/>
  <c r="L99" i="1"/>
  <c r="L158" i="1"/>
  <c r="L175" i="1"/>
  <c r="L177" i="1"/>
  <c r="L179" i="1"/>
  <c r="L181" i="1"/>
  <c r="L183" i="1"/>
  <c r="L186" i="1"/>
  <c r="L204" i="1"/>
  <c r="L404" i="1"/>
  <c r="L588" i="1"/>
  <c r="L41" i="1"/>
  <c r="L67" i="1"/>
  <c r="L36" i="1"/>
  <c r="L95" i="1"/>
  <c r="L139" i="1"/>
  <c r="L141" i="1"/>
  <c r="L143" i="1"/>
  <c r="L145" i="1"/>
  <c r="L147" i="1"/>
  <c r="L194" i="1"/>
  <c r="L196" i="1"/>
  <c r="L198" i="1"/>
  <c r="L201" i="1"/>
  <c r="L401" i="1"/>
  <c r="L412" i="1"/>
  <c r="L563" i="1"/>
  <c r="L598" i="1"/>
  <c r="L612" i="1"/>
  <c r="L634" i="1"/>
  <c r="L648" i="1"/>
  <c r="L40" i="1"/>
  <c r="L43" i="1"/>
  <c r="L64" i="1"/>
  <c r="L66" i="1"/>
  <c r="L68" i="1"/>
  <c r="L71" i="1"/>
  <c r="L74" i="1"/>
  <c r="L89" i="1"/>
  <c r="L252" i="1"/>
  <c r="L255" i="1"/>
  <c r="L257" i="1"/>
  <c r="L259" i="1"/>
  <c r="L261" i="1"/>
  <c r="L263" i="1"/>
  <c r="L265" i="1"/>
  <c r="L267" i="1"/>
  <c r="L269" i="1"/>
  <c r="L271" i="1"/>
  <c r="L273" i="1"/>
  <c r="L275" i="1"/>
  <c r="L278" i="1"/>
  <c r="L280" i="1"/>
  <c r="L282" i="1"/>
  <c r="L284" i="1"/>
  <c r="L286" i="1"/>
  <c r="L288" i="1"/>
  <c r="L86" i="1"/>
  <c r="L107" i="1"/>
  <c r="L109" i="1"/>
  <c r="L111" i="1"/>
  <c r="L113" i="1"/>
  <c r="L115" i="1"/>
  <c r="L117" i="1"/>
  <c r="L119" i="1"/>
  <c r="L121" i="1"/>
  <c r="L123" i="1"/>
  <c r="L125" i="1"/>
  <c r="L127" i="1"/>
  <c r="L129" i="1"/>
  <c r="L131" i="1"/>
  <c r="L133" i="1"/>
  <c r="L135" i="1"/>
  <c r="L35" i="1"/>
  <c r="L83" i="1"/>
  <c r="L154" i="1"/>
  <c r="L18" i="1"/>
  <c r="L77" i="1"/>
  <c r="L302" i="1"/>
  <c r="L308" i="1"/>
  <c r="L315" i="1"/>
  <c r="L326" i="1"/>
  <c r="L333" i="1"/>
  <c r="L24" i="1"/>
  <c r="L26" i="1"/>
  <c r="L28" i="1"/>
  <c r="L75" i="1"/>
  <c r="L78" i="1"/>
  <c r="L81" i="1"/>
  <c r="L84" i="1"/>
  <c r="L87" i="1"/>
  <c r="L90" i="1"/>
  <c r="L100" i="1"/>
  <c r="L103" i="1"/>
  <c r="L161" i="1"/>
  <c r="L164" i="1"/>
  <c r="L166" i="1"/>
  <c r="L168" i="1"/>
  <c r="L170" i="1"/>
  <c r="L172" i="1"/>
  <c r="L209" i="1"/>
  <c r="L212" i="1"/>
  <c r="L215" i="1"/>
  <c r="L219" i="1"/>
  <c r="L222" i="1"/>
  <c r="L229" i="1"/>
  <c r="L237" i="1"/>
  <c r="L297" i="1"/>
  <c r="L410" i="1"/>
  <c r="L413" i="1"/>
  <c r="L416" i="1"/>
  <c r="L419" i="1"/>
  <c r="L422" i="1"/>
  <c r="L425" i="1"/>
  <c r="L561" i="1"/>
  <c r="L564" i="1"/>
  <c r="L574" i="1"/>
  <c r="L581" i="1"/>
  <c r="L585" i="1"/>
  <c r="L592" i="1"/>
  <c r="L599" i="1"/>
  <c r="L603" i="1"/>
  <c r="L610" i="1"/>
  <c r="L621" i="1"/>
  <c r="L628" i="1"/>
  <c r="L635" i="1"/>
  <c r="L639" i="1"/>
  <c r="L646" i="1"/>
  <c r="L292" i="1"/>
  <c r="L300" i="1"/>
  <c r="L306" i="1"/>
  <c r="L313" i="1"/>
  <c r="L328" i="1"/>
  <c r="L25" i="1"/>
  <c r="L27" i="1"/>
  <c r="L29" i="1"/>
  <c r="L160" i="1"/>
  <c r="L163" i="1"/>
  <c r="L165" i="1"/>
  <c r="L167" i="1"/>
  <c r="L169" i="1"/>
  <c r="L171" i="1"/>
  <c r="L173" i="1"/>
  <c r="L188" i="1"/>
  <c r="L191" i="1"/>
  <c r="L203" i="1"/>
  <c r="L218" i="1"/>
  <c r="L220" i="1"/>
  <c r="L371" i="1"/>
  <c r="L377" i="1"/>
  <c r="L402" i="1"/>
  <c r="L405" i="1"/>
  <c r="L602" i="1"/>
  <c r="L620" i="1"/>
  <c r="L638" i="1"/>
  <c r="L290" i="1"/>
  <c r="L304" i="1"/>
  <c r="L310" i="1"/>
  <c r="L317" i="1"/>
  <c r="L330" i="1"/>
  <c r="L45" i="1"/>
  <c r="L47" i="1"/>
  <c r="L49" i="1"/>
  <c r="L52" i="1"/>
  <c r="L54" i="1"/>
  <c r="L56" i="1"/>
  <c r="L58" i="1"/>
  <c r="L60" i="1"/>
  <c r="L98" i="1"/>
  <c r="L101" i="1"/>
  <c r="L137" i="1"/>
  <c r="L210" i="1"/>
  <c r="L213" i="1"/>
  <c r="L216" i="1"/>
  <c r="L230" i="1"/>
  <c r="L233" i="1"/>
  <c r="L239" i="1"/>
  <c r="L243" i="1"/>
  <c r="L245" i="1"/>
  <c r="L247" i="1"/>
  <c r="L251" i="1"/>
  <c r="L295" i="1"/>
  <c r="L320" i="1"/>
  <c r="L322" i="1"/>
  <c r="L338" i="1"/>
  <c r="L340" i="1"/>
  <c r="L342" i="1"/>
  <c r="L408" i="1"/>
  <c r="L411" i="1"/>
  <c r="L414" i="1"/>
  <c r="L417" i="1"/>
  <c r="L420" i="1"/>
  <c r="L423" i="1"/>
  <c r="L426" i="1"/>
  <c r="L562" i="1"/>
  <c r="L565" i="1"/>
  <c r="L568" i="1"/>
  <c r="L575" i="1"/>
  <c r="L579" i="1"/>
  <c r="L586" i="1"/>
  <c r="L593" i="1"/>
  <c r="L597" i="1"/>
  <c r="L604" i="1"/>
  <c r="L611" i="1"/>
  <c r="L615" i="1"/>
  <c r="L622" i="1"/>
  <c r="L629" i="1"/>
  <c r="L633" i="1"/>
  <c r="L640" i="1"/>
  <c r="L647" i="1"/>
  <c r="L651" i="1"/>
  <c r="L495" i="1"/>
  <c r="L497" i="1"/>
  <c r="L499" i="1"/>
  <c r="L501" i="1"/>
  <c r="L503" i="1"/>
  <c r="L505" i="1"/>
  <c r="L507" i="1"/>
  <c r="L509" i="1"/>
  <c r="L511" i="1"/>
  <c r="L513" i="1"/>
  <c r="L515" i="1"/>
  <c r="L517" i="1"/>
  <c r="L519" i="1"/>
  <c r="L521" i="1"/>
  <c r="L523" i="1"/>
  <c r="L525" i="1"/>
  <c r="L527" i="1"/>
  <c r="L529" i="1"/>
  <c r="L531" i="1"/>
  <c r="L533" i="1"/>
  <c r="L535" i="1"/>
  <c r="L537" i="1"/>
  <c r="L539" i="1"/>
  <c r="L541" i="1"/>
  <c r="L543" i="1"/>
  <c r="L545" i="1"/>
  <c r="L547" i="1"/>
  <c r="L549" i="1"/>
  <c r="L551" i="1"/>
  <c r="L553" i="1"/>
  <c r="L555" i="1"/>
  <c r="L557" i="1"/>
  <c r="N18" i="1"/>
  <c r="O1" i="2" l="1"/>
  <c r="J44" i="2"/>
  <c r="N23" i="2"/>
  <c r="O23" i="2"/>
  <c r="N33" i="2"/>
  <c r="P33" i="2" s="1"/>
  <c r="P34" i="2"/>
  <c r="P16" i="2"/>
  <c r="N15" i="2"/>
  <c r="H43" i="2"/>
  <c r="H44" i="2" s="1"/>
  <c r="L21" i="2"/>
  <c r="L20" i="2" s="1"/>
  <c r="N30" i="2"/>
  <c r="P30" i="2" s="1"/>
  <c r="P31" i="2"/>
  <c r="N28" i="2"/>
  <c r="O28" i="2"/>
  <c r="P41" i="2"/>
  <c r="N40" i="2"/>
  <c r="P40" i="2" s="1"/>
  <c r="N36" i="2"/>
  <c r="P36" i="2" s="1"/>
  <c r="P37" i="2"/>
  <c r="F44" i="2"/>
  <c r="K1" i="2"/>
  <c r="L15" i="2"/>
  <c r="L14" i="2" s="1"/>
  <c r="N535" i="1"/>
  <c r="P535" i="1" s="1"/>
  <c r="O535" i="1"/>
  <c r="N511" i="1"/>
  <c r="P511" i="1" s="1"/>
  <c r="O511" i="1"/>
  <c r="N633" i="1"/>
  <c r="P633" i="1" s="1"/>
  <c r="O633" i="1"/>
  <c r="N565" i="1"/>
  <c r="P565" i="1" s="1"/>
  <c r="O565" i="1"/>
  <c r="N322" i="1"/>
  <c r="P322" i="1" s="1"/>
  <c r="O322" i="1"/>
  <c r="N210" i="1"/>
  <c r="P210" i="1" s="1"/>
  <c r="O210" i="1"/>
  <c r="N330" i="1"/>
  <c r="P330" i="1" s="1"/>
  <c r="O330" i="1"/>
  <c r="N220" i="1"/>
  <c r="P220" i="1" s="1"/>
  <c r="O220" i="1"/>
  <c r="N29" i="1"/>
  <c r="P29" i="1" s="1"/>
  <c r="O29" i="1"/>
  <c r="N621" i="1"/>
  <c r="P621" i="1" s="1"/>
  <c r="O621" i="1"/>
  <c r="N419" i="1"/>
  <c r="P419" i="1" s="1"/>
  <c r="O419" i="1"/>
  <c r="N172" i="1"/>
  <c r="P172" i="1" s="1"/>
  <c r="O172" i="1"/>
  <c r="N308" i="1"/>
  <c r="P308" i="1" s="1"/>
  <c r="O308" i="1"/>
  <c r="N125" i="1"/>
  <c r="P125" i="1" s="1"/>
  <c r="O125" i="1"/>
  <c r="N286" i="1"/>
  <c r="P286" i="1" s="1"/>
  <c r="O286" i="1"/>
  <c r="N261" i="1"/>
  <c r="P261" i="1" s="1"/>
  <c r="O261" i="1"/>
  <c r="N598" i="1"/>
  <c r="P598" i="1" s="1"/>
  <c r="O598" i="1"/>
  <c r="N41" i="1"/>
  <c r="P41" i="1" s="1"/>
  <c r="O41" i="1"/>
  <c r="N93" i="1"/>
  <c r="P93" i="1" s="1"/>
  <c r="O93" i="1"/>
  <c r="N578" i="1"/>
  <c r="P578" i="1" s="1"/>
  <c r="O578" i="1"/>
  <c r="N332" i="1"/>
  <c r="L331" i="1"/>
  <c r="O331" i="1" s="1"/>
  <c r="O332" i="1"/>
  <c r="N236" i="1"/>
  <c r="L235" i="1"/>
  <c r="O235" i="1" s="1"/>
  <c r="O236" i="1"/>
  <c r="N138" i="1"/>
  <c r="P138" i="1" s="1"/>
  <c r="O138" i="1"/>
  <c r="N339" i="1"/>
  <c r="P339" i="1" s="1"/>
  <c r="O339" i="1"/>
  <c r="N79" i="1"/>
  <c r="P79" i="1" s="1"/>
  <c r="O79" i="1"/>
  <c r="N189" i="1"/>
  <c r="P189" i="1" s="1"/>
  <c r="O189" i="1"/>
  <c r="N352" i="1"/>
  <c r="P352" i="1" s="1"/>
  <c r="O352" i="1"/>
  <c r="O20" i="1"/>
  <c r="L19" i="1"/>
  <c r="O19" i="1" s="1"/>
  <c r="N643" i="1"/>
  <c r="P643" i="1" s="1"/>
  <c r="O643" i="1"/>
  <c r="N351" i="1"/>
  <c r="P351" i="1" s="1"/>
  <c r="O351" i="1"/>
  <c r="N112" i="1"/>
  <c r="P112" i="1" s="1"/>
  <c r="O112" i="1"/>
  <c r="N556" i="1"/>
  <c r="P556" i="1" s="1"/>
  <c r="O556" i="1"/>
  <c r="N540" i="1"/>
  <c r="P540" i="1" s="1"/>
  <c r="O540" i="1"/>
  <c r="N516" i="1"/>
  <c r="P516" i="1" s="1"/>
  <c r="O516" i="1"/>
  <c r="N483" i="1"/>
  <c r="P483" i="1" s="1"/>
  <c r="O483" i="1"/>
  <c r="N443" i="1"/>
  <c r="P443" i="1" s="1"/>
  <c r="O443" i="1"/>
  <c r="N57" i="1"/>
  <c r="P57" i="1" s="1"/>
  <c r="O57" i="1"/>
  <c r="N249" i="1"/>
  <c r="O249" i="1"/>
  <c r="N264" i="1"/>
  <c r="P264" i="1" s="1"/>
  <c r="O264" i="1"/>
  <c r="N480" i="1"/>
  <c r="P480" i="1" s="1"/>
  <c r="O480" i="1"/>
  <c r="N456" i="1"/>
  <c r="P456" i="1" s="1"/>
  <c r="O456" i="1"/>
  <c r="N541" i="1"/>
  <c r="P541" i="1" s="1"/>
  <c r="O541" i="1"/>
  <c r="N501" i="1"/>
  <c r="P501" i="1" s="1"/>
  <c r="O501" i="1"/>
  <c r="N579" i="1"/>
  <c r="P579" i="1" s="1"/>
  <c r="O579" i="1"/>
  <c r="N342" i="1"/>
  <c r="P342" i="1" s="1"/>
  <c r="O342" i="1"/>
  <c r="N137" i="1"/>
  <c r="L136" i="1"/>
  <c r="O137" i="1"/>
  <c r="N317" i="1"/>
  <c r="P317" i="1" s="1"/>
  <c r="O317" i="1"/>
  <c r="N218" i="1"/>
  <c r="O218" i="1"/>
  <c r="N165" i="1"/>
  <c r="P165" i="1" s="1"/>
  <c r="O165" i="1"/>
  <c r="N27" i="1"/>
  <c r="P27" i="1" s="1"/>
  <c r="O27" i="1"/>
  <c r="N306" i="1"/>
  <c r="P306" i="1" s="1"/>
  <c r="O306" i="1"/>
  <c r="N639" i="1"/>
  <c r="P639" i="1" s="1"/>
  <c r="O639" i="1"/>
  <c r="N585" i="1"/>
  <c r="L584" i="1"/>
  <c r="O585" i="1"/>
  <c r="N561" i="1"/>
  <c r="P561" i="1" s="1"/>
  <c r="O561" i="1"/>
  <c r="N416" i="1"/>
  <c r="P416" i="1" s="1"/>
  <c r="O416" i="1"/>
  <c r="N237" i="1"/>
  <c r="P237" i="1" s="1"/>
  <c r="O237" i="1"/>
  <c r="N215" i="1"/>
  <c r="P215" i="1" s="1"/>
  <c r="O215" i="1"/>
  <c r="N170" i="1"/>
  <c r="P170" i="1" s="1"/>
  <c r="O170" i="1"/>
  <c r="N161" i="1"/>
  <c r="P161" i="1" s="1"/>
  <c r="O161" i="1"/>
  <c r="N87" i="1"/>
  <c r="P87" i="1" s="1"/>
  <c r="O87" i="1"/>
  <c r="N75" i="1"/>
  <c r="P75" i="1" s="1"/>
  <c r="O75" i="1"/>
  <c r="N333" i="1"/>
  <c r="P333" i="1" s="1"/>
  <c r="O333" i="1"/>
  <c r="N302" i="1"/>
  <c r="P302" i="1" s="1"/>
  <c r="O302" i="1"/>
  <c r="N83" i="1"/>
  <c r="P83" i="1" s="1"/>
  <c r="O83" i="1"/>
  <c r="N131" i="1"/>
  <c r="P131" i="1" s="1"/>
  <c r="O131" i="1"/>
  <c r="N123" i="1"/>
  <c r="P123" i="1" s="1"/>
  <c r="O123" i="1"/>
  <c r="N115" i="1"/>
  <c r="P115" i="1" s="1"/>
  <c r="O115" i="1"/>
  <c r="N107" i="1"/>
  <c r="P107" i="1" s="1"/>
  <c r="O107" i="1"/>
  <c r="N284" i="1"/>
  <c r="P284" i="1" s="1"/>
  <c r="O284" i="1"/>
  <c r="N275" i="1"/>
  <c r="P275" i="1" s="1"/>
  <c r="O275" i="1"/>
  <c r="N267" i="1"/>
  <c r="P267" i="1" s="1"/>
  <c r="O267" i="1"/>
  <c r="N259" i="1"/>
  <c r="P259" i="1" s="1"/>
  <c r="O259" i="1"/>
  <c r="N89" i="1"/>
  <c r="P89" i="1" s="1"/>
  <c r="O89" i="1"/>
  <c r="N66" i="1"/>
  <c r="P66" i="1" s="1"/>
  <c r="O66" i="1"/>
  <c r="N648" i="1"/>
  <c r="P648" i="1" s="1"/>
  <c r="O648" i="1"/>
  <c r="N563" i="1"/>
  <c r="P563" i="1" s="1"/>
  <c r="O563" i="1"/>
  <c r="N198" i="1"/>
  <c r="P198" i="1" s="1"/>
  <c r="O198" i="1"/>
  <c r="N145" i="1"/>
  <c r="P145" i="1" s="1"/>
  <c r="O145" i="1"/>
  <c r="N95" i="1"/>
  <c r="P95" i="1" s="1"/>
  <c r="O95" i="1"/>
  <c r="N588" i="1"/>
  <c r="P588" i="1" s="1"/>
  <c r="O588" i="1"/>
  <c r="N183" i="1"/>
  <c r="P183" i="1" s="1"/>
  <c r="O183" i="1"/>
  <c r="N175" i="1"/>
  <c r="L174" i="1"/>
  <c r="O174" i="1" s="1"/>
  <c r="O175" i="1"/>
  <c r="N88" i="1"/>
  <c r="P88" i="1" s="1"/>
  <c r="O88" i="1"/>
  <c r="N63" i="1"/>
  <c r="O63" i="1"/>
  <c r="N650" i="1"/>
  <c r="P650" i="1" s="1"/>
  <c r="O650" i="1"/>
  <c r="N421" i="1"/>
  <c r="P421" i="1" s="1"/>
  <c r="O421" i="1"/>
  <c r="N393" i="1"/>
  <c r="P393" i="1" s="1"/>
  <c r="O393" i="1"/>
  <c r="N385" i="1"/>
  <c r="P385" i="1" s="1"/>
  <c r="O385" i="1"/>
  <c r="N375" i="1"/>
  <c r="P375" i="1" s="1"/>
  <c r="O375" i="1"/>
  <c r="N329" i="1"/>
  <c r="P329" i="1" s="1"/>
  <c r="O329" i="1"/>
  <c r="N314" i="1"/>
  <c r="P314" i="1" s="1"/>
  <c r="O314" i="1"/>
  <c r="N305" i="1"/>
  <c r="P305" i="1" s="1"/>
  <c r="O305" i="1"/>
  <c r="N214" i="1"/>
  <c r="P214" i="1" s="1"/>
  <c r="O214" i="1"/>
  <c r="N195" i="1"/>
  <c r="P195" i="1" s="1"/>
  <c r="O195" i="1"/>
  <c r="N144" i="1"/>
  <c r="P144" i="1" s="1"/>
  <c r="O144" i="1"/>
  <c r="N82" i="1"/>
  <c r="P82" i="1" s="1"/>
  <c r="O82" i="1"/>
  <c r="N636" i="1"/>
  <c r="P636" i="1" s="1"/>
  <c r="O636" i="1"/>
  <c r="N590" i="1"/>
  <c r="P590" i="1" s="1"/>
  <c r="O590" i="1"/>
  <c r="N572" i="1"/>
  <c r="L571" i="1"/>
  <c r="O571" i="1" s="1"/>
  <c r="O572" i="1"/>
  <c r="N337" i="1"/>
  <c r="L336" i="1"/>
  <c r="O337" i="1"/>
  <c r="N289" i="1"/>
  <c r="P289" i="1" s="1"/>
  <c r="O289" i="1"/>
  <c r="N208" i="1"/>
  <c r="L207" i="1"/>
  <c r="O208" i="1"/>
  <c r="N394" i="1"/>
  <c r="P394" i="1" s="1"/>
  <c r="O394" i="1"/>
  <c r="N386" i="1"/>
  <c r="P386" i="1" s="1"/>
  <c r="O386" i="1"/>
  <c r="N374" i="1"/>
  <c r="P374" i="1" s="1"/>
  <c r="O374" i="1"/>
  <c r="N367" i="1"/>
  <c r="L366" i="1"/>
  <c r="O366" i="1" s="1"/>
  <c r="O367" i="1"/>
  <c r="N358" i="1"/>
  <c r="P358" i="1" s="1"/>
  <c r="O358" i="1"/>
  <c r="N350" i="1"/>
  <c r="P350" i="1" s="1"/>
  <c r="O350" i="1"/>
  <c r="N625" i="1"/>
  <c r="P625" i="1" s="1"/>
  <c r="O625" i="1"/>
  <c r="N226" i="1"/>
  <c r="P226" i="1" s="1"/>
  <c r="O226" i="1"/>
  <c r="N151" i="1"/>
  <c r="P151" i="1" s="1"/>
  <c r="O151" i="1"/>
  <c r="N641" i="1"/>
  <c r="P641" i="1" s="1"/>
  <c r="O641" i="1"/>
  <c r="N365" i="1"/>
  <c r="P365" i="1" s="1"/>
  <c r="O365" i="1"/>
  <c r="N357" i="1"/>
  <c r="P357" i="1" s="1"/>
  <c r="O357" i="1"/>
  <c r="N349" i="1"/>
  <c r="P349" i="1" s="1"/>
  <c r="O349" i="1"/>
  <c r="N277" i="1"/>
  <c r="L276" i="1"/>
  <c r="O276" i="1" s="1"/>
  <c r="O277" i="1"/>
  <c r="N126" i="1"/>
  <c r="P126" i="1" s="1"/>
  <c r="O126" i="1"/>
  <c r="N118" i="1"/>
  <c r="P118" i="1" s="1"/>
  <c r="O118" i="1"/>
  <c r="N110" i="1"/>
  <c r="P110" i="1" s="1"/>
  <c r="O110" i="1"/>
  <c r="N613" i="1"/>
  <c r="P613" i="1" s="1"/>
  <c r="O613" i="1"/>
  <c r="N601" i="1"/>
  <c r="P601" i="1" s="1"/>
  <c r="O601" i="1"/>
  <c r="N566" i="1"/>
  <c r="P566" i="1" s="1"/>
  <c r="O566" i="1"/>
  <c r="N554" i="1"/>
  <c r="P554" i="1" s="1"/>
  <c r="O554" i="1"/>
  <c r="N546" i="1"/>
  <c r="P546" i="1" s="1"/>
  <c r="O546" i="1"/>
  <c r="N538" i="1"/>
  <c r="P538" i="1" s="1"/>
  <c r="O538" i="1"/>
  <c r="N530" i="1"/>
  <c r="P530" i="1" s="1"/>
  <c r="O530" i="1"/>
  <c r="N522" i="1"/>
  <c r="P522" i="1" s="1"/>
  <c r="O522" i="1"/>
  <c r="N514" i="1"/>
  <c r="P514" i="1" s="1"/>
  <c r="O514" i="1"/>
  <c r="N506" i="1"/>
  <c r="P506" i="1" s="1"/>
  <c r="O506" i="1"/>
  <c r="N498" i="1"/>
  <c r="P498" i="1" s="1"/>
  <c r="O498" i="1"/>
  <c r="N490" i="1"/>
  <c r="P490" i="1" s="1"/>
  <c r="O490" i="1"/>
  <c r="N481" i="1"/>
  <c r="P481" i="1" s="1"/>
  <c r="O481" i="1"/>
  <c r="N473" i="1"/>
  <c r="P473" i="1" s="1"/>
  <c r="O473" i="1"/>
  <c r="N465" i="1"/>
  <c r="P465" i="1" s="1"/>
  <c r="O465" i="1"/>
  <c r="N457" i="1"/>
  <c r="P457" i="1" s="1"/>
  <c r="O457" i="1"/>
  <c r="N449" i="1"/>
  <c r="P449" i="1" s="1"/>
  <c r="O449" i="1"/>
  <c r="N441" i="1"/>
  <c r="P441" i="1" s="1"/>
  <c r="O441" i="1"/>
  <c r="N433" i="1"/>
  <c r="P433" i="1" s="1"/>
  <c r="O433" i="1"/>
  <c r="N298" i="1"/>
  <c r="P298" i="1" s="1"/>
  <c r="O298" i="1"/>
  <c r="N55" i="1"/>
  <c r="P55" i="1" s="1"/>
  <c r="O55" i="1"/>
  <c r="N46" i="1"/>
  <c r="P46" i="1" s="1"/>
  <c r="O46" i="1"/>
  <c r="N246" i="1"/>
  <c r="P246" i="1" s="1"/>
  <c r="O246" i="1"/>
  <c r="N232" i="1"/>
  <c r="L231" i="1"/>
  <c r="O231" i="1" s="1"/>
  <c r="O232" i="1"/>
  <c r="N583" i="1"/>
  <c r="P583" i="1" s="1"/>
  <c r="O583" i="1"/>
  <c r="N270" i="1"/>
  <c r="P270" i="1" s="1"/>
  <c r="O270" i="1"/>
  <c r="N262" i="1"/>
  <c r="P262" i="1" s="1"/>
  <c r="O262" i="1"/>
  <c r="N254" i="1"/>
  <c r="L253" i="1"/>
  <c r="O253" i="1" s="1"/>
  <c r="O254" i="1"/>
  <c r="N487" i="1"/>
  <c r="P487" i="1" s="1"/>
  <c r="O487" i="1"/>
  <c r="N478" i="1"/>
  <c r="P478" i="1" s="1"/>
  <c r="O478" i="1"/>
  <c r="N470" i="1"/>
  <c r="P470" i="1" s="1"/>
  <c r="O470" i="1"/>
  <c r="N462" i="1"/>
  <c r="P462" i="1" s="1"/>
  <c r="O462" i="1"/>
  <c r="N454" i="1"/>
  <c r="P454" i="1" s="1"/>
  <c r="O454" i="1"/>
  <c r="N446" i="1"/>
  <c r="P446" i="1" s="1"/>
  <c r="O446" i="1"/>
  <c r="N438" i="1"/>
  <c r="P438" i="1" s="1"/>
  <c r="O438" i="1"/>
  <c r="N430" i="1"/>
  <c r="P430" i="1" s="1"/>
  <c r="O430" i="1"/>
  <c r="H293" i="1"/>
  <c r="J335" i="1"/>
  <c r="J21" i="1" s="1"/>
  <c r="J652" i="1" s="1"/>
  <c r="O1" i="1" s="1"/>
  <c r="P618" i="1"/>
  <c r="N543" i="1"/>
  <c r="P543" i="1" s="1"/>
  <c r="O543" i="1"/>
  <c r="N519" i="1"/>
  <c r="P519" i="1" s="1"/>
  <c r="O519" i="1"/>
  <c r="N495" i="1"/>
  <c r="P495" i="1" s="1"/>
  <c r="O495" i="1"/>
  <c r="N611" i="1"/>
  <c r="P611" i="1" s="1"/>
  <c r="O611" i="1"/>
  <c r="N420" i="1"/>
  <c r="P420" i="1" s="1"/>
  <c r="O420" i="1"/>
  <c r="N247" i="1"/>
  <c r="P247" i="1" s="1"/>
  <c r="O247" i="1"/>
  <c r="N60" i="1"/>
  <c r="P60" i="1" s="1"/>
  <c r="O60" i="1"/>
  <c r="N405" i="1"/>
  <c r="P405" i="1" s="1"/>
  <c r="O405" i="1"/>
  <c r="N167" i="1"/>
  <c r="P167" i="1" s="1"/>
  <c r="O167" i="1"/>
  <c r="N646" i="1"/>
  <c r="P646" i="1" s="1"/>
  <c r="O646" i="1"/>
  <c r="N592" i="1"/>
  <c r="P592" i="1" s="1"/>
  <c r="O592" i="1"/>
  <c r="N297" i="1"/>
  <c r="P297" i="1" s="1"/>
  <c r="O297" i="1"/>
  <c r="N90" i="1"/>
  <c r="P90" i="1" s="1"/>
  <c r="O90" i="1"/>
  <c r="N154" i="1"/>
  <c r="P154" i="1" s="1"/>
  <c r="O154" i="1"/>
  <c r="N109" i="1"/>
  <c r="P109" i="1" s="1"/>
  <c r="O109" i="1"/>
  <c r="N269" i="1"/>
  <c r="P269" i="1" s="1"/>
  <c r="O269" i="1"/>
  <c r="N68" i="1"/>
  <c r="P68" i="1" s="1"/>
  <c r="O68" i="1"/>
  <c r="N201" i="1"/>
  <c r="L200" i="1"/>
  <c r="O200" i="1" s="1"/>
  <c r="O201" i="1"/>
  <c r="N139" i="1"/>
  <c r="P139" i="1" s="1"/>
  <c r="O139" i="1"/>
  <c r="N177" i="1"/>
  <c r="P177" i="1" s="1"/>
  <c r="O177" i="1"/>
  <c r="N70" i="1"/>
  <c r="L69" i="1"/>
  <c r="O69" i="1" s="1"/>
  <c r="O70" i="1"/>
  <c r="N395" i="1"/>
  <c r="P395" i="1" s="1"/>
  <c r="O395" i="1"/>
  <c r="N379" i="1"/>
  <c r="L378" i="1"/>
  <c r="O378" i="1" s="1"/>
  <c r="O379" i="1"/>
  <c r="N307" i="1"/>
  <c r="P307" i="1" s="1"/>
  <c r="O307" i="1"/>
  <c r="N146" i="1"/>
  <c r="P146" i="1" s="1"/>
  <c r="O146" i="1"/>
  <c r="N39" i="1"/>
  <c r="L38" i="1"/>
  <c r="O38" i="1" s="1"/>
  <c r="O39" i="1"/>
  <c r="N630" i="1"/>
  <c r="P630" i="1" s="1"/>
  <c r="O630" i="1"/>
  <c r="N283" i="1"/>
  <c r="P283" i="1" s="1"/>
  <c r="O283" i="1"/>
  <c r="N388" i="1"/>
  <c r="P388" i="1" s="1"/>
  <c r="O388" i="1"/>
  <c r="N380" i="1"/>
  <c r="P380" i="1" s="1"/>
  <c r="O380" i="1"/>
  <c r="N627" i="1"/>
  <c r="P627" i="1" s="1"/>
  <c r="O627" i="1"/>
  <c r="N415" i="1"/>
  <c r="P415" i="1" s="1"/>
  <c r="O415" i="1"/>
  <c r="N359" i="1"/>
  <c r="P359" i="1" s="1"/>
  <c r="O359" i="1"/>
  <c r="N128" i="1"/>
  <c r="P128" i="1" s="1"/>
  <c r="O128" i="1"/>
  <c r="N632" i="1"/>
  <c r="P632" i="1" s="1"/>
  <c r="O632" i="1"/>
  <c r="N605" i="1"/>
  <c r="P605" i="1" s="1"/>
  <c r="O605" i="1"/>
  <c r="N548" i="1"/>
  <c r="P548" i="1" s="1"/>
  <c r="O548" i="1"/>
  <c r="N524" i="1"/>
  <c r="P524" i="1" s="1"/>
  <c r="O524" i="1"/>
  <c r="N500" i="1"/>
  <c r="P500" i="1" s="1"/>
  <c r="O500" i="1"/>
  <c r="N475" i="1"/>
  <c r="P475" i="1" s="1"/>
  <c r="O475" i="1"/>
  <c r="N459" i="1"/>
  <c r="P459" i="1" s="1"/>
  <c r="O459" i="1"/>
  <c r="N345" i="1"/>
  <c r="P345" i="1" s="1"/>
  <c r="O345" i="1"/>
  <c r="N619" i="1"/>
  <c r="P619" i="1" s="1"/>
  <c r="O619" i="1"/>
  <c r="N533" i="1"/>
  <c r="P533" i="1" s="1"/>
  <c r="O533" i="1"/>
  <c r="N509" i="1"/>
  <c r="P509" i="1" s="1"/>
  <c r="O509" i="1"/>
  <c r="N629" i="1"/>
  <c r="P629" i="1" s="1"/>
  <c r="O629" i="1"/>
  <c r="N562" i="1"/>
  <c r="P562" i="1" s="1"/>
  <c r="O562" i="1"/>
  <c r="N417" i="1"/>
  <c r="P417" i="1" s="1"/>
  <c r="O417" i="1"/>
  <c r="N320" i="1"/>
  <c r="L319" i="1"/>
  <c r="O320" i="1"/>
  <c r="N230" i="1"/>
  <c r="P230" i="1" s="1"/>
  <c r="O230" i="1"/>
  <c r="N58" i="1"/>
  <c r="P58" i="1" s="1"/>
  <c r="O58" i="1"/>
  <c r="N49" i="1"/>
  <c r="P49" i="1" s="1"/>
  <c r="O49" i="1"/>
  <c r="N638" i="1"/>
  <c r="P638" i="1" s="1"/>
  <c r="O638" i="1"/>
  <c r="N402" i="1"/>
  <c r="P402" i="1" s="1"/>
  <c r="O402" i="1"/>
  <c r="N173" i="1"/>
  <c r="P173" i="1" s="1"/>
  <c r="O173" i="1"/>
  <c r="N610" i="1"/>
  <c r="P610" i="1" s="1"/>
  <c r="O610" i="1"/>
  <c r="N555" i="1"/>
  <c r="P555" i="1" s="1"/>
  <c r="O555" i="1"/>
  <c r="N547" i="1"/>
  <c r="P547" i="1" s="1"/>
  <c r="O547" i="1"/>
  <c r="N539" i="1"/>
  <c r="P539" i="1" s="1"/>
  <c r="O539" i="1"/>
  <c r="N531" i="1"/>
  <c r="P531" i="1" s="1"/>
  <c r="O531" i="1"/>
  <c r="N523" i="1"/>
  <c r="P523" i="1" s="1"/>
  <c r="O523" i="1"/>
  <c r="N515" i="1"/>
  <c r="P515" i="1" s="1"/>
  <c r="O515" i="1"/>
  <c r="N507" i="1"/>
  <c r="P507" i="1" s="1"/>
  <c r="O507" i="1"/>
  <c r="N499" i="1"/>
  <c r="P499" i="1" s="1"/>
  <c r="O499" i="1"/>
  <c r="N647" i="1"/>
  <c r="P647" i="1" s="1"/>
  <c r="O647" i="1"/>
  <c r="N622" i="1"/>
  <c r="P622" i="1" s="1"/>
  <c r="O622" i="1"/>
  <c r="N597" i="1"/>
  <c r="L596" i="1"/>
  <c r="O597" i="1"/>
  <c r="N575" i="1"/>
  <c r="P575" i="1" s="1"/>
  <c r="O575" i="1"/>
  <c r="N426" i="1"/>
  <c r="P426" i="1" s="1"/>
  <c r="O426" i="1"/>
  <c r="N414" i="1"/>
  <c r="P414" i="1" s="1"/>
  <c r="O414" i="1"/>
  <c r="N340" i="1"/>
  <c r="P340" i="1" s="1"/>
  <c r="O340" i="1"/>
  <c r="N295" i="1"/>
  <c r="L294" i="1"/>
  <c r="O295" i="1"/>
  <c r="N243" i="1"/>
  <c r="O243" i="1"/>
  <c r="L242" i="1"/>
  <c r="N216" i="1"/>
  <c r="P216" i="1" s="1"/>
  <c r="O216" i="1"/>
  <c r="N101" i="1"/>
  <c r="P101" i="1" s="1"/>
  <c r="O101" i="1"/>
  <c r="N56" i="1"/>
  <c r="P56" i="1" s="1"/>
  <c r="O56" i="1"/>
  <c r="N47" i="1"/>
  <c r="P47" i="1" s="1"/>
  <c r="O47" i="1"/>
  <c r="N310" i="1"/>
  <c r="P310" i="1" s="1"/>
  <c r="O310" i="1"/>
  <c r="N620" i="1"/>
  <c r="P620" i="1" s="1"/>
  <c r="O620" i="1"/>
  <c r="N377" i="1"/>
  <c r="O377" i="1"/>
  <c r="L376" i="1"/>
  <c r="O376" i="1" s="1"/>
  <c r="N203" i="1"/>
  <c r="P203" i="1" s="1"/>
  <c r="O203" i="1"/>
  <c r="N171" i="1"/>
  <c r="P171" i="1" s="1"/>
  <c r="O171" i="1"/>
  <c r="N163" i="1"/>
  <c r="L162" i="1"/>
  <c r="O162" i="1" s="1"/>
  <c r="O163" i="1"/>
  <c r="N25" i="1"/>
  <c r="P25" i="1" s="1"/>
  <c r="O25" i="1"/>
  <c r="N300" i="1"/>
  <c r="L299" i="1"/>
  <c r="O299" i="1" s="1"/>
  <c r="O300" i="1"/>
  <c r="N635" i="1"/>
  <c r="P635" i="1" s="1"/>
  <c r="O635" i="1"/>
  <c r="N603" i="1"/>
  <c r="P603" i="1" s="1"/>
  <c r="O603" i="1"/>
  <c r="N581" i="1"/>
  <c r="P581" i="1" s="1"/>
  <c r="O581" i="1"/>
  <c r="N425" i="1"/>
  <c r="P425" i="1" s="1"/>
  <c r="O425" i="1"/>
  <c r="N413" i="1"/>
  <c r="P413" i="1" s="1"/>
  <c r="O413" i="1"/>
  <c r="N229" i="1"/>
  <c r="L228" i="1"/>
  <c r="O228" i="1" s="1"/>
  <c r="O229" i="1"/>
  <c r="N212" i="1"/>
  <c r="P212" i="1" s="1"/>
  <c r="O212" i="1"/>
  <c r="N168" i="1"/>
  <c r="P168" i="1" s="1"/>
  <c r="O168" i="1"/>
  <c r="N103" i="1"/>
  <c r="P103" i="1" s="1"/>
  <c r="O103" i="1"/>
  <c r="N84" i="1"/>
  <c r="P84" i="1" s="1"/>
  <c r="O84" i="1"/>
  <c r="N28" i="1"/>
  <c r="P28" i="1" s="1"/>
  <c r="O28" i="1"/>
  <c r="N326" i="1"/>
  <c r="P326" i="1" s="1"/>
  <c r="O326" i="1"/>
  <c r="N77" i="1"/>
  <c r="P77" i="1" s="1"/>
  <c r="O77" i="1"/>
  <c r="N129" i="1"/>
  <c r="P129" i="1" s="1"/>
  <c r="O129" i="1"/>
  <c r="N121" i="1"/>
  <c r="P121" i="1" s="1"/>
  <c r="O121" i="1"/>
  <c r="N113" i="1"/>
  <c r="P113" i="1" s="1"/>
  <c r="O113" i="1"/>
  <c r="N86" i="1"/>
  <c r="P86" i="1" s="1"/>
  <c r="O86" i="1"/>
  <c r="N282" i="1"/>
  <c r="P282" i="1" s="1"/>
  <c r="O282" i="1"/>
  <c r="N273" i="1"/>
  <c r="P273" i="1" s="1"/>
  <c r="O273" i="1"/>
  <c r="N265" i="1"/>
  <c r="P265" i="1" s="1"/>
  <c r="O265" i="1"/>
  <c r="N257" i="1"/>
  <c r="P257" i="1" s="1"/>
  <c r="O257" i="1"/>
  <c r="N74" i="1"/>
  <c r="L73" i="1"/>
  <c r="O73" i="1" s="1"/>
  <c r="O74" i="1"/>
  <c r="N64" i="1"/>
  <c r="P64" i="1" s="1"/>
  <c r="O64" i="1"/>
  <c r="N634" i="1"/>
  <c r="P634" i="1" s="1"/>
  <c r="O634" i="1"/>
  <c r="N412" i="1"/>
  <c r="P412" i="1" s="1"/>
  <c r="O412" i="1"/>
  <c r="N196" i="1"/>
  <c r="P196" i="1" s="1"/>
  <c r="O196" i="1"/>
  <c r="N143" i="1"/>
  <c r="P143" i="1" s="1"/>
  <c r="O143" i="1"/>
  <c r="N404" i="1"/>
  <c r="P404" i="1" s="1"/>
  <c r="O404" i="1"/>
  <c r="N181" i="1"/>
  <c r="P181" i="1" s="1"/>
  <c r="O181" i="1"/>
  <c r="N158" i="1"/>
  <c r="L157" i="1"/>
  <c r="O158" i="1"/>
  <c r="N649" i="1"/>
  <c r="P649" i="1" s="1"/>
  <c r="O649" i="1"/>
  <c r="N614" i="1"/>
  <c r="P614" i="1" s="1"/>
  <c r="O614" i="1"/>
  <c r="N400" i="1"/>
  <c r="L399" i="1"/>
  <c r="O399" i="1" s="1"/>
  <c r="O400" i="1"/>
  <c r="N391" i="1"/>
  <c r="P391" i="1" s="1"/>
  <c r="O391" i="1"/>
  <c r="N383" i="1"/>
  <c r="P383" i="1" s="1"/>
  <c r="O383" i="1"/>
  <c r="N373" i="1"/>
  <c r="O373" i="1"/>
  <c r="L372" i="1"/>
  <c r="O372" i="1" s="1"/>
  <c r="N327" i="1"/>
  <c r="P327" i="1" s="1"/>
  <c r="O327" i="1"/>
  <c r="N311" i="1"/>
  <c r="P311" i="1" s="1"/>
  <c r="O311" i="1"/>
  <c r="N303" i="1"/>
  <c r="P303" i="1" s="1"/>
  <c r="O303" i="1"/>
  <c r="N202" i="1"/>
  <c r="P202" i="1" s="1"/>
  <c r="O202" i="1"/>
  <c r="N152" i="1"/>
  <c r="P152" i="1" s="1"/>
  <c r="O152" i="1"/>
  <c r="N142" i="1"/>
  <c r="P142" i="1" s="1"/>
  <c r="O142" i="1"/>
  <c r="N403" i="1"/>
  <c r="P403" i="1" s="1"/>
  <c r="O403" i="1"/>
  <c r="N623" i="1"/>
  <c r="P623" i="1" s="1"/>
  <c r="O623" i="1"/>
  <c r="N134" i="1"/>
  <c r="P134" i="1" s="1"/>
  <c r="O134" i="1"/>
  <c r="N344" i="1"/>
  <c r="L343" i="1"/>
  <c r="O343" i="1" s="1"/>
  <c r="O344" i="1"/>
  <c r="N323" i="1"/>
  <c r="P323" i="1" s="1"/>
  <c r="O323" i="1"/>
  <c r="N287" i="1"/>
  <c r="P287" i="1" s="1"/>
  <c r="O287" i="1"/>
  <c r="N153" i="1"/>
  <c r="P153" i="1" s="1"/>
  <c r="O153" i="1"/>
  <c r="N624" i="1"/>
  <c r="P624" i="1" s="1"/>
  <c r="O624" i="1"/>
  <c r="N392" i="1"/>
  <c r="P392" i="1" s="1"/>
  <c r="O392" i="1"/>
  <c r="N384" i="1"/>
  <c r="P384" i="1" s="1"/>
  <c r="O384" i="1"/>
  <c r="N227" i="1"/>
  <c r="P227" i="1" s="1"/>
  <c r="O227" i="1"/>
  <c r="N364" i="1"/>
  <c r="P364" i="1" s="1"/>
  <c r="O364" i="1"/>
  <c r="N356" i="1"/>
  <c r="P356" i="1" s="1"/>
  <c r="O356" i="1"/>
  <c r="N348" i="1"/>
  <c r="P348" i="1" s="1"/>
  <c r="O348" i="1"/>
  <c r="N587" i="1"/>
  <c r="P587" i="1" s="1"/>
  <c r="O587" i="1"/>
  <c r="N190" i="1"/>
  <c r="P190" i="1" s="1"/>
  <c r="O190" i="1"/>
  <c r="N577" i="1"/>
  <c r="L576" i="1"/>
  <c r="O577" i="1"/>
  <c r="N637" i="1"/>
  <c r="P637" i="1" s="1"/>
  <c r="O637" i="1"/>
  <c r="N363" i="1"/>
  <c r="P363" i="1" s="1"/>
  <c r="O363" i="1"/>
  <c r="N355" i="1"/>
  <c r="P355" i="1" s="1"/>
  <c r="O355" i="1"/>
  <c r="N347" i="1"/>
  <c r="L346" i="1"/>
  <c r="O346" i="1" s="1"/>
  <c r="O347" i="1"/>
  <c r="N569" i="1"/>
  <c r="P569" i="1" s="1"/>
  <c r="O569" i="1"/>
  <c r="N124" i="1"/>
  <c r="P124" i="1" s="1"/>
  <c r="O124" i="1"/>
  <c r="N116" i="1"/>
  <c r="P116" i="1" s="1"/>
  <c r="O116" i="1"/>
  <c r="N108" i="1"/>
  <c r="P108" i="1" s="1"/>
  <c r="O108" i="1"/>
  <c r="N609" i="1"/>
  <c r="P609" i="1" s="1"/>
  <c r="O609" i="1"/>
  <c r="N595" i="1"/>
  <c r="P595" i="1" s="1"/>
  <c r="O595" i="1"/>
  <c r="N560" i="1"/>
  <c r="L559" i="1"/>
  <c r="O560" i="1"/>
  <c r="N552" i="1"/>
  <c r="P552" i="1" s="1"/>
  <c r="O552" i="1"/>
  <c r="N544" i="1"/>
  <c r="P544" i="1" s="1"/>
  <c r="O544" i="1"/>
  <c r="N536" i="1"/>
  <c r="P536" i="1" s="1"/>
  <c r="O536" i="1"/>
  <c r="N528" i="1"/>
  <c r="P528" i="1" s="1"/>
  <c r="O528" i="1"/>
  <c r="N520" i="1"/>
  <c r="P520" i="1" s="1"/>
  <c r="O520" i="1"/>
  <c r="N512" i="1"/>
  <c r="P512" i="1" s="1"/>
  <c r="O512" i="1"/>
  <c r="N504" i="1"/>
  <c r="P504" i="1" s="1"/>
  <c r="O504" i="1"/>
  <c r="N496" i="1"/>
  <c r="P496" i="1" s="1"/>
  <c r="O496" i="1"/>
  <c r="N488" i="1"/>
  <c r="P488" i="1" s="1"/>
  <c r="O488" i="1"/>
  <c r="N479" i="1"/>
  <c r="P479" i="1" s="1"/>
  <c r="O479" i="1"/>
  <c r="N471" i="1"/>
  <c r="P471" i="1" s="1"/>
  <c r="O471" i="1"/>
  <c r="N463" i="1"/>
  <c r="P463" i="1" s="1"/>
  <c r="O463" i="1"/>
  <c r="N455" i="1"/>
  <c r="P455" i="1" s="1"/>
  <c r="O455" i="1"/>
  <c r="N447" i="1"/>
  <c r="P447" i="1" s="1"/>
  <c r="O447" i="1"/>
  <c r="N439" i="1"/>
  <c r="P439" i="1" s="1"/>
  <c r="O439" i="1"/>
  <c r="N431" i="1"/>
  <c r="P431" i="1" s="1"/>
  <c r="O431" i="1"/>
  <c r="N61" i="1"/>
  <c r="P61" i="1" s="1"/>
  <c r="O61" i="1"/>
  <c r="N53" i="1"/>
  <c r="P53" i="1" s="1"/>
  <c r="O53" i="1"/>
  <c r="N211" i="1"/>
  <c r="P211" i="1" s="1"/>
  <c r="O211" i="1"/>
  <c r="N244" i="1"/>
  <c r="P244" i="1" s="1"/>
  <c r="O244" i="1"/>
  <c r="N185" i="1"/>
  <c r="L184" i="1"/>
  <c r="O184" i="1" s="1"/>
  <c r="O185" i="1"/>
  <c r="N406" i="1"/>
  <c r="P406" i="1" s="1"/>
  <c r="O406" i="1"/>
  <c r="N268" i="1"/>
  <c r="P268" i="1" s="1"/>
  <c r="O268" i="1"/>
  <c r="N260" i="1"/>
  <c r="P260" i="1" s="1"/>
  <c r="O260" i="1"/>
  <c r="N493" i="1"/>
  <c r="P493" i="1" s="1"/>
  <c r="O493" i="1"/>
  <c r="N484" i="1"/>
  <c r="P484" i="1" s="1"/>
  <c r="O484" i="1"/>
  <c r="N476" i="1"/>
  <c r="P476" i="1" s="1"/>
  <c r="O476" i="1"/>
  <c r="N468" i="1"/>
  <c r="P468" i="1" s="1"/>
  <c r="O468" i="1"/>
  <c r="N460" i="1"/>
  <c r="P460" i="1" s="1"/>
  <c r="O460" i="1"/>
  <c r="N452" i="1"/>
  <c r="P452" i="1" s="1"/>
  <c r="O452" i="1"/>
  <c r="N444" i="1"/>
  <c r="P444" i="1" s="1"/>
  <c r="O444" i="1"/>
  <c r="N436" i="1"/>
  <c r="P436" i="1" s="1"/>
  <c r="O436" i="1"/>
  <c r="N570" i="1"/>
  <c r="P570" i="1" s="1"/>
  <c r="O570" i="1"/>
  <c r="N102" i="1"/>
  <c r="P102" i="1" s="1"/>
  <c r="O102" i="1"/>
  <c r="H335" i="1"/>
  <c r="N551" i="1"/>
  <c r="P551" i="1" s="1"/>
  <c r="O551" i="1"/>
  <c r="N527" i="1"/>
  <c r="P527" i="1" s="1"/>
  <c r="O527" i="1"/>
  <c r="N503" i="1"/>
  <c r="P503" i="1" s="1"/>
  <c r="O503" i="1"/>
  <c r="N586" i="1"/>
  <c r="P586" i="1" s="1"/>
  <c r="O586" i="1"/>
  <c r="N408" i="1"/>
  <c r="L407" i="1"/>
  <c r="O407" i="1" s="1"/>
  <c r="O408" i="1"/>
  <c r="N233" i="1"/>
  <c r="P233" i="1" s="1"/>
  <c r="O233" i="1"/>
  <c r="N52" i="1"/>
  <c r="L51" i="1"/>
  <c r="O51" i="1" s="1"/>
  <c r="O52" i="1"/>
  <c r="N290" i="1"/>
  <c r="P290" i="1" s="1"/>
  <c r="O290" i="1"/>
  <c r="N188" i="1"/>
  <c r="L187" i="1"/>
  <c r="O187" i="1" s="1"/>
  <c r="O188" i="1"/>
  <c r="N313" i="1"/>
  <c r="P313" i="1" s="1"/>
  <c r="L312" i="1"/>
  <c r="O312" i="1" s="1"/>
  <c r="O313" i="1"/>
  <c r="N564" i="1"/>
  <c r="P564" i="1" s="1"/>
  <c r="O564" i="1"/>
  <c r="N219" i="1"/>
  <c r="P219" i="1" s="1"/>
  <c r="O219" i="1"/>
  <c r="N164" i="1"/>
  <c r="P164" i="1" s="1"/>
  <c r="O164" i="1"/>
  <c r="N78" i="1"/>
  <c r="P78" i="1" s="1"/>
  <c r="O78" i="1"/>
  <c r="N24" i="1"/>
  <c r="L23" i="1"/>
  <c r="O23" i="1" s="1"/>
  <c r="O24" i="1"/>
  <c r="N133" i="1"/>
  <c r="P133" i="1" s="1"/>
  <c r="O133" i="1"/>
  <c r="N117" i="1"/>
  <c r="P117" i="1" s="1"/>
  <c r="O117" i="1"/>
  <c r="N278" i="1"/>
  <c r="P278" i="1" s="1"/>
  <c r="O278" i="1"/>
  <c r="N252" i="1"/>
  <c r="P252" i="1" s="1"/>
  <c r="O252" i="1"/>
  <c r="N40" i="1"/>
  <c r="P40" i="1" s="1"/>
  <c r="O40" i="1"/>
  <c r="N147" i="1"/>
  <c r="P147" i="1" s="1"/>
  <c r="O147" i="1"/>
  <c r="N186" i="1"/>
  <c r="P186" i="1" s="1"/>
  <c r="O186" i="1"/>
  <c r="N72" i="1"/>
  <c r="P72" i="1" s="1"/>
  <c r="O72" i="1"/>
  <c r="N387" i="1"/>
  <c r="P387" i="1" s="1"/>
  <c r="O387" i="1"/>
  <c r="N316" i="1"/>
  <c r="P316" i="1" s="1"/>
  <c r="O316" i="1"/>
  <c r="N197" i="1"/>
  <c r="P197" i="1" s="1"/>
  <c r="O197" i="1"/>
  <c r="N608" i="1"/>
  <c r="P608" i="1" s="1"/>
  <c r="O608" i="1"/>
  <c r="N291" i="1"/>
  <c r="P291" i="1" s="1"/>
  <c r="O291" i="1"/>
  <c r="N396" i="1"/>
  <c r="P396" i="1" s="1"/>
  <c r="O396" i="1"/>
  <c r="N360" i="1"/>
  <c r="P360" i="1" s="1"/>
  <c r="O360" i="1"/>
  <c r="N296" i="1"/>
  <c r="P296" i="1" s="1"/>
  <c r="O296" i="1"/>
  <c r="N370" i="1"/>
  <c r="L369" i="1"/>
  <c r="O370" i="1"/>
  <c r="N279" i="1"/>
  <c r="P279" i="1" s="1"/>
  <c r="O279" i="1"/>
  <c r="N120" i="1"/>
  <c r="P120" i="1" s="1"/>
  <c r="O120" i="1"/>
  <c r="N589" i="1"/>
  <c r="P589" i="1" s="1"/>
  <c r="O589" i="1"/>
  <c r="N532" i="1"/>
  <c r="P532" i="1" s="1"/>
  <c r="O532" i="1"/>
  <c r="N508" i="1"/>
  <c r="P508" i="1" s="1"/>
  <c r="O508" i="1"/>
  <c r="N492" i="1"/>
  <c r="P492" i="1" s="1"/>
  <c r="O492" i="1"/>
  <c r="N467" i="1"/>
  <c r="P467" i="1" s="1"/>
  <c r="O467" i="1"/>
  <c r="N451" i="1"/>
  <c r="P451" i="1" s="1"/>
  <c r="O451" i="1"/>
  <c r="N435" i="1"/>
  <c r="P435" i="1" s="1"/>
  <c r="O435" i="1"/>
  <c r="N48" i="1"/>
  <c r="P48" i="1" s="1"/>
  <c r="O48" i="1"/>
  <c r="N234" i="1"/>
  <c r="P234" i="1" s="1"/>
  <c r="O234" i="1"/>
  <c r="N272" i="1"/>
  <c r="P272" i="1" s="1"/>
  <c r="O272" i="1"/>
  <c r="N256" i="1"/>
  <c r="P256" i="1" s="1"/>
  <c r="O256" i="1"/>
  <c r="N489" i="1"/>
  <c r="P489" i="1" s="1"/>
  <c r="O489" i="1"/>
  <c r="N472" i="1"/>
  <c r="P472" i="1" s="1"/>
  <c r="O472" i="1"/>
  <c r="N464" i="1"/>
  <c r="P464" i="1" s="1"/>
  <c r="O464" i="1"/>
  <c r="N448" i="1"/>
  <c r="P448" i="1" s="1"/>
  <c r="O448" i="1"/>
  <c r="N440" i="1"/>
  <c r="P440" i="1" s="1"/>
  <c r="O440" i="1"/>
  <c r="N432" i="1"/>
  <c r="P432" i="1" s="1"/>
  <c r="O432" i="1"/>
  <c r="N150" i="1"/>
  <c r="P150" i="1" s="1"/>
  <c r="L149" i="1"/>
  <c r="O149" i="1" s="1"/>
  <c r="O150" i="1"/>
  <c r="N557" i="1"/>
  <c r="P557" i="1" s="1"/>
  <c r="O557" i="1"/>
  <c r="N549" i="1"/>
  <c r="P549" i="1" s="1"/>
  <c r="O549" i="1"/>
  <c r="N525" i="1"/>
  <c r="P525" i="1" s="1"/>
  <c r="O525" i="1"/>
  <c r="N517" i="1"/>
  <c r="P517" i="1" s="1"/>
  <c r="O517" i="1"/>
  <c r="N651" i="1"/>
  <c r="P651" i="1" s="1"/>
  <c r="O651" i="1"/>
  <c r="N604" i="1"/>
  <c r="P604" i="1" s="1"/>
  <c r="O604" i="1"/>
  <c r="N245" i="1"/>
  <c r="P245" i="1" s="1"/>
  <c r="O245" i="1"/>
  <c r="N553" i="1"/>
  <c r="P553" i="1" s="1"/>
  <c r="O553" i="1"/>
  <c r="N545" i="1"/>
  <c r="P545" i="1" s="1"/>
  <c r="O545" i="1"/>
  <c r="N537" i="1"/>
  <c r="P537" i="1" s="1"/>
  <c r="O537" i="1"/>
  <c r="N529" i="1"/>
  <c r="P529" i="1" s="1"/>
  <c r="O529" i="1"/>
  <c r="N521" i="1"/>
  <c r="P521" i="1" s="1"/>
  <c r="O521" i="1"/>
  <c r="N513" i="1"/>
  <c r="P513" i="1" s="1"/>
  <c r="O513" i="1"/>
  <c r="N505" i="1"/>
  <c r="P505" i="1" s="1"/>
  <c r="O505" i="1"/>
  <c r="N497" i="1"/>
  <c r="P497" i="1" s="1"/>
  <c r="O497" i="1"/>
  <c r="N640" i="1"/>
  <c r="P640" i="1" s="1"/>
  <c r="O640" i="1"/>
  <c r="N615" i="1"/>
  <c r="P615" i="1" s="1"/>
  <c r="O615" i="1"/>
  <c r="N593" i="1"/>
  <c r="P593" i="1" s="1"/>
  <c r="O593" i="1"/>
  <c r="N568" i="1"/>
  <c r="L567" i="1"/>
  <c r="O568" i="1"/>
  <c r="N423" i="1"/>
  <c r="P423" i="1" s="1"/>
  <c r="O423" i="1"/>
  <c r="N411" i="1"/>
  <c r="P411" i="1" s="1"/>
  <c r="O411" i="1"/>
  <c r="N338" i="1"/>
  <c r="P338" i="1" s="1"/>
  <c r="O338" i="1"/>
  <c r="N251" i="1"/>
  <c r="L250" i="1"/>
  <c r="O250" i="1" s="1"/>
  <c r="O251" i="1"/>
  <c r="N239" i="1"/>
  <c r="L238" i="1"/>
  <c r="O238" i="1" s="1"/>
  <c r="O239" i="1"/>
  <c r="N213" i="1"/>
  <c r="P213" i="1" s="1"/>
  <c r="O213" i="1"/>
  <c r="N98" i="1"/>
  <c r="L97" i="1"/>
  <c r="O97" i="1" s="1"/>
  <c r="O98" i="1"/>
  <c r="N54" i="1"/>
  <c r="P54" i="1" s="1"/>
  <c r="O54" i="1"/>
  <c r="N304" i="1"/>
  <c r="P304" i="1" s="1"/>
  <c r="O304" i="1"/>
  <c r="N602" i="1"/>
  <c r="P602" i="1" s="1"/>
  <c r="O602" i="1"/>
  <c r="N371" i="1"/>
  <c r="P371" i="1" s="1"/>
  <c r="O371" i="1"/>
  <c r="N191" i="1"/>
  <c r="P191" i="1" s="1"/>
  <c r="O191" i="1"/>
  <c r="N169" i="1"/>
  <c r="P169" i="1" s="1"/>
  <c r="O169" i="1"/>
  <c r="N160" i="1"/>
  <c r="P160" i="1" s="1"/>
  <c r="L159" i="1"/>
  <c r="O159" i="1" s="1"/>
  <c r="O160" i="1"/>
  <c r="N328" i="1"/>
  <c r="P328" i="1" s="1"/>
  <c r="O328" i="1"/>
  <c r="N292" i="1"/>
  <c r="P292" i="1" s="1"/>
  <c r="O292" i="1"/>
  <c r="N628" i="1"/>
  <c r="P628" i="1" s="1"/>
  <c r="O628" i="1"/>
  <c r="N599" i="1"/>
  <c r="P599" i="1" s="1"/>
  <c r="O599" i="1"/>
  <c r="N574" i="1"/>
  <c r="P574" i="1" s="1"/>
  <c r="O574" i="1"/>
  <c r="N422" i="1"/>
  <c r="P422" i="1" s="1"/>
  <c r="O422" i="1"/>
  <c r="N410" i="1"/>
  <c r="P410" i="1" s="1"/>
  <c r="O410" i="1"/>
  <c r="N222" i="1"/>
  <c r="L221" i="1"/>
  <c r="O221" i="1" s="1"/>
  <c r="O222" i="1"/>
  <c r="N209" i="1"/>
  <c r="P209" i="1" s="1"/>
  <c r="O209" i="1"/>
  <c r="N166" i="1"/>
  <c r="P166" i="1" s="1"/>
  <c r="O166" i="1"/>
  <c r="N100" i="1"/>
  <c r="P100" i="1" s="1"/>
  <c r="O100" i="1"/>
  <c r="N81" i="1"/>
  <c r="P81" i="1" s="1"/>
  <c r="O81" i="1"/>
  <c r="N26" i="1"/>
  <c r="P26" i="1" s="1"/>
  <c r="O26" i="1"/>
  <c r="N315" i="1"/>
  <c r="P315" i="1" s="1"/>
  <c r="O315" i="1"/>
  <c r="N135" i="1"/>
  <c r="P135" i="1" s="1"/>
  <c r="O135" i="1"/>
  <c r="N127" i="1"/>
  <c r="P127" i="1" s="1"/>
  <c r="O127" i="1"/>
  <c r="N119" i="1"/>
  <c r="P119" i="1" s="1"/>
  <c r="O119" i="1"/>
  <c r="N111" i="1"/>
  <c r="P111" i="1" s="1"/>
  <c r="O111" i="1"/>
  <c r="N288" i="1"/>
  <c r="P288" i="1" s="1"/>
  <c r="O288" i="1"/>
  <c r="N280" i="1"/>
  <c r="P280" i="1" s="1"/>
  <c r="O280" i="1"/>
  <c r="N271" i="1"/>
  <c r="P271" i="1" s="1"/>
  <c r="O271" i="1"/>
  <c r="N263" i="1"/>
  <c r="P263" i="1" s="1"/>
  <c r="O263" i="1"/>
  <c r="N255" i="1"/>
  <c r="P255" i="1" s="1"/>
  <c r="O255" i="1"/>
  <c r="N71" i="1"/>
  <c r="P71" i="1" s="1"/>
  <c r="O71" i="1"/>
  <c r="N612" i="1"/>
  <c r="P612" i="1" s="1"/>
  <c r="O612" i="1"/>
  <c r="N401" i="1"/>
  <c r="P401" i="1" s="1"/>
  <c r="O401" i="1"/>
  <c r="N194" i="1"/>
  <c r="L193" i="1"/>
  <c r="O194" i="1"/>
  <c r="N141" i="1"/>
  <c r="P141" i="1" s="1"/>
  <c r="O141" i="1"/>
  <c r="N67" i="1"/>
  <c r="P67" i="1" s="1"/>
  <c r="O67" i="1"/>
  <c r="N204" i="1"/>
  <c r="P204" i="1" s="1"/>
  <c r="O204" i="1"/>
  <c r="N179" i="1"/>
  <c r="P179" i="1" s="1"/>
  <c r="O179" i="1"/>
  <c r="N99" i="1"/>
  <c r="P99" i="1" s="1"/>
  <c r="O99" i="1"/>
  <c r="N205" i="1"/>
  <c r="P205" i="1" s="1"/>
  <c r="O205" i="1"/>
  <c r="N644" i="1"/>
  <c r="P644" i="1" s="1"/>
  <c r="O644" i="1"/>
  <c r="N594" i="1"/>
  <c r="P594" i="1" s="1"/>
  <c r="O594" i="1"/>
  <c r="N397" i="1"/>
  <c r="P397" i="1" s="1"/>
  <c r="O397" i="1"/>
  <c r="N389" i="1"/>
  <c r="P389" i="1" s="1"/>
  <c r="O389" i="1"/>
  <c r="N381" i="1"/>
  <c r="P381" i="1" s="1"/>
  <c r="O381" i="1"/>
  <c r="N334" i="1"/>
  <c r="P334" i="1" s="1"/>
  <c r="O334" i="1"/>
  <c r="N325" i="1"/>
  <c r="L324" i="1"/>
  <c r="O324" i="1" s="1"/>
  <c r="O325" i="1"/>
  <c r="N309" i="1"/>
  <c r="P309" i="1" s="1"/>
  <c r="O309" i="1"/>
  <c r="N301" i="1"/>
  <c r="P301" i="1" s="1"/>
  <c r="O301" i="1"/>
  <c r="N199" i="1"/>
  <c r="P199" i="1" s="1"/>
  <c r="O199" i="1"/>
  <c r="N148" i="1"/>
  <c r="P148" i="1" s="1"/>
  <c r="O148" i="1"/>
  <c r="N140" i="1"/>
  <c r="P140" i="1" s="1"/>
  <c r="O140" i="1"/>
  <c r="N65" i="1"/>
  <c r="P65" i="1" s="1"/>
  <c r="O65" i="1"/>
  <c r="N616" i="1"/>
  <c r="P616" i="1" s="1"/>
  <c r="O616" i="1"/>
  <c r="N132" i="1"/>
  <c r="P132" i="1" s="1"/>
  <c r="O132" i="1"/>
  <c r="N341" i="1"/>
  <c r="P341" i="1" s="1"/>
  <c r="O341" i="1"/>
  <c r="N321" i="1"/>
  <c r="P321" i="1" s="1"/>
  <c r="O321" i="1"/>
  <c r="N285" i="1"/>
  <c r="P285" i="1" s="1"/>
  <c r="O285" i="1"/>
  <c r="N398" i="1"/>
  <c r="P398" i="1" s="1"/>
  <c r="O398" i="1"/>
  <c r="N390" i="1"/>
  <c r="P390" i="1" s="1"/>
  <c r="O390" i="1"/>
  <c r="N382" i="1"/>
  <c r="P382" i="1" s="1"/>
  <c r="O382" i="1"/>
  <c r="N225" i="1"/>
  <c r="L224" i="1"/>
  <c r="O225" i="1"/>
  <c r="N362" i="1"/>
  <c r="P362" i="1" s="1"/>
  <c r="O362" i="1"/>
  <c r="N354" i="1"/>
  <c r="P354" i="1" s="1"/>
  <c r="O354" i="1"/>
  <c r="N642" i="1"/>
  <c r="P642" i="1" s="1"/>
  <c r="O642" i="1"/>
  <c r="N409" i="1"/>
  <c r="P409" i="1" s="1"/>
  <c r="O409" i="1"/>
  <c r="N96" i="1"/>
  <c r="P96" i="1" s="1"/>
  <c r="O96" i="1"/>
  <c r="N573" i="1"/>
  <c r="P573" i="1" s="1"/>
  <c r="O573" i="1"/>
  <c r="N645" i="1"/>
  <c r="P645" i="1" s="1"/>
  <c r="O645" i="1"/>
  <c r="N631" i="1"/>
  <c r="P631" i="1" s="1"/>
  <c r="O631" i="1"/>
  <c r="N361" i="1"/>
  <c r="P361" i="1" s="1"/>
  <c r="O361" i="1"/>
  <c r="N353" i="1"/>
  <c r="P353" i="1" s="1"/>
  <c r="O353" i="1"/>
  <c r="N281" i="1"/>
  <c r="P281" i="1" s="1"/>
  <c r="O281" i="1"/>
  <c r="N130" i="1"/>
  <c r="P130" i="1" s="1"/>
  <c r="O130" i="1"/>
  <c r="N122" i="1"/>
  <c r="P122" i="1" s="1"/>
  <c r="O122" i="1"/>
  <c r="N114" i="1"/>
  <c r="P114" i="1" s="1"/>
  <c r="O114" i="1"/>
  <c r="N106" i="1"/>
  <c r="L105" i="1"/>
  <c r="O105" i="1" s="1"/>
  <c r="O106" i="1"/>
  <c r="N607" i="1"/>
  <c r="P607" i="1" s="1"/>
  <c r="O607" i="1"/>
  <c r="N591" i="1"/>
  <c r="P591" i="1" s="1"/>
  <c r="O591" i="1"/>
  <c r="N558" i="1"/>
  <c r="P558" i="1" s="1"/>
  <c r="O558" i="1"/>
  <c r="N550" i="1"/>
  <c r="P550" i="1" s="1"/>
  <c r="O550" i="1"/>
  <c r="N542" i="1"/>
  <c r="P542" i="1" s="1"/>
  <c r="O542" i="1"/>
  <c r="N534" i="1"/>
  <c r="P534" i="1" s="1"/>
  <c r="O534" i="1"/>
  <c r="N526" i="1"/>
  <c r="P526" i="1" s="1"/>
  <c r="O526" i="1"/>
  <c r="N518" i="1"/>
  <c r="P518" i="1" s="1"/>
  <c r="O518" i="1"/>
  <c r="N510" i="1"/>
  <c r="P510" i="1" s="1"/>
  <c r="O510" i="1"/>
  <c r="N502" i="1"/>
  <c r="P502" i="1" s="1"/>
  <c r="O502" i="1"/>
  <c r="N494" i="1"/>
  <c r="P494" i="1" s="1"/>
  <c r="O494" i="1"/>
  <c r="N486" i="1"/>
  <c r="P486" i="1" s="1"/>
  <c r="L485" i="1"/>
  <c r="O485" i="1" s="1"/>
  <c r="O486" i="1"/>
  <c r="N477" i="1"/>
  <c r="P477" i="1" s="1"/>
  <c r="O477" i="1"/>
  <c r="N469" i="1"/>
  <c r="P469" i="1" s="1"/>
  <c r="O469" i="1"/>
  <c r="N461" i="1"/>
  <c r="P461" i="1" s="1"/>
  <c r="O461" i="1"/>
  <c r="N453" i="1"/>
  <c r="P453" i="1" s="1"/>
  <c r="O453" i="1"/>
  <c r="N445" i="1"/>
  <c r="P445" i="1" s="1"/>
  <c r="O445" i="1"/>
  <c r="N437" i="1"/>
  <c r="P437" i="1" s="1"/>
  <c r="O437" i="1"/>
  <c r="N429" i="1"/>
  <c r="L428" i="1"/>
  <c r="O429" i="1"/>
  <c r="N59" i="1"/>
  <c r="P59" i="1" s="1"/>
  <c r="O59" i="1"/>
  <c r="N50" i="1"/>
  <c r="P50" i="1" s="1"/>
  <c r="O50" i="1"/>
  <c r="N240" i="1"/>
  <c r="P240" i="1" s="1"/>
  <c r="O240" i="1"/>
  <c r="N85" i="1"/>
  <c r="P85" i="1" s="1"/>
  <c r="O85" i="1"/>
  <c r="N274" i="1"/>
  <c r="P274" i="1" s="1"/>
  <c r="O274" i="1"/>
  <c r="N266" i="1"/>
  <c r="P266" i="1" s="1"/>
  <c r="O266" i="1"/>
  <c r="N258" i="1"/>
  <c r="P258" i="1" s="1"/>
  <c r="O258" i="1"/>
  <c r="N491" i="1"/>
  <c r="P491" i="1" s="1"/>
  <c r="O491" i="1"/>
  <c r="N482" i="1"/>
  <c r="P482" i="1" s="1"/>
  <c r="O482" i="1"/>
  <c r="N474" i="1"/>
  <c r="P474" i="1" s="1"/>
  <c r="O474" i="1"/>
  <c r="N466" i="1"/>
  <c r="P466" i="1" s="1"/>
  <c r="O466" i="1"/>
  <c r="N458" i="1"/>
  <c r="P458" i="1" s="1"/>
  <c r="O458" i="1"/>
  <c r="N450" i="1"/>
  <c r="P450" i="1" s="1"/>
  <c r="O450" i="1"/>
  <c r="N442" i="1"/>
  <c r="P442" i="1" s="1"/>
  <c r="O442" i="1"/>
  <c r="N434" i="1"/>
  <c r="P434" i="1" s="1"/>
  <c r="O434" i="1"/>
  <c r="N626" i="1"/>
  <c r="P626" i="1" s="1"/>
  <c r="O626" i="1"/>
  <c r="H318" i="1"/>
  <c r="H21" i="1" s="1"/>
  <c r="H652" i="1" s="1"/>
  <c r="N92" i="1"/>
  <c r="L91" i="1"/>
  <c r="O91" i="1" s="1"/>
  <c r="O92" i="1"/>
  <c r="N45" i="1"/>
  <c r="L44" i="1"/>
  <c r="O44" i="1" s="1"/>
  <c r="O45" i="1"/>
  <c r="N43" i="1"/>
  <c r="L42" i="1"/>
  <c r="O42" i="1" s="1"/>
  <c r="O43" i="1"/>
  <c r="N37" i="1"/>
  <c r="P37" i="1" s="1"/>
  <c r="O37" i="1"/>
  <c r="N36" i="1"/>
  <c r="P36" i="1" s="1"/>
  <c r="O36" i="1"/>
  <c r="N35" i="1"/>
  <c r="P35" i="1" s="1"/>
  <c r="O35" i="1"/>
  <c r="N34" i="1"/>
  <c r="P34" i="1" s="1"/>
  <c r="O34" i="1"/>
  <c r="N33" i="1"/>
  <c r="P33" i="1" s="1"/>
  <c r="O33" i="1"/>
  <c r="N32" i="1"/>
  <c r="P32" i="1" s="1"/>
  <c r="O32" i="1"/>
  <c r="N31" i="1"/>
  <c r="L30" i="1"/>
  <c r="O31" i="1"/>
  <c r="N17" i="1"/>
  <c r="P17" i="1" s="1"/>
  <c r="P18" i="1"/>
  <c r="L17" i="1"/>
  <c r="O17" i="1" s="1"/>
  <c r="O18" i="1"/>
  <c r="N16" i="1"/>
  <c r="L15" i="1"/>
  <c r="O16" i="1"/>
  <c r="O617" i="1"/>
  <c r="O596" i="1"/>
  <c r="O584" i="1"/>
  <c r="O576" i="1"/>
  <c r="O567" i="1"/>
  <c r="O559" i="1"/>
  <c r="N20" i="1"/>
  <c r="N14" i="2" l="1"/>
  <c r="P14" i="2" s="1"/>
  <c r="P15" i="2"/>
  <c r="P23" i="2"/>
  <c r="N21" i="2"/>
  <c r="L43" i="2"/>
  <c r="P28" i="2"/>
  <c r="N26" i="2"/>
  <c r="N157" i="1"/>
  <c r="P158" i="1"/>
  <c r="N162" i="1"/>
  <c r="P162" i="1" s="1"/>
  <c r="P163" i="1"/>
  <c r="O294" i="1"/>
  <c r="L293" i="1"/>
  <c r="O293" i="1" s="1"/>
  <c r="N596" i="1"/>
  <c r="P596" i="1" s="1"/>
  <c r="P597" i="1"/>
  <c r="L318" i="1"/>
  <c r="O318" i="1" s="1"/>
  <c r="O319" i="1"/>
  <c r="L217" i="1"/>
  <c r="O217" i="1" s="1"/>
  <c r="N235" i="1"/>
  <c r="P235" i="1" s="1"/>
  <c r="P236" i="1"/>
  <c r="N105" i="1"/>
  <c r="P106" i="1"/>
  <c r="O193" i="1"/>
  <c r="L192" i="1"/>
  <c r="O192" i="1" s="1"/>
  <c r="N221" i="1"/>
  <c r="P221" i="1" s="1"/>
  <c r="P222" i="1"/>
  <c r="N97" i="1"/>
  <c r="P97" i="1" s="1"/>
  <c r="P98" i="1"/>
  <c r="N250" i="1"/>
  <c r="P250" i="1" s="1"/>
  <c r="P251" i="1"/>
  <c r="O369" i="1"/>
  <c r="L368" i="1"/>
  <c r="O368" i="1" s="1"/>
  <c r="N23" i="1"/>
  <c r="P23" i="1" s="1"/>
  <c r="P24" i="1"/>
  <c r="N407" i="1"/>
  <c r="P407" i="1" s="1"/>
  <c r="P408" i="1"/>
  <c r="N346" i="1"/>
  <c r="P346" i="1" s="1"/>
  <c r="P347" i="1"/>
  <c r="N343" i="1"/>
  <c r="P343" i="1" s="1"/>
  <c r="P344" i="1"/>
  <c r="N399" i="1"/>
  <c r="P399" i="1" s="1"/>
  <c r="P400" i="1"/>
  <c r="N73" i="1"/>
  <c r="P73" i="1" s="1"/>
  <c r="P74" i="1"/>
  <c r="N294" i="1"/>
  <c r="P295" i="1"/>
  <c r="N319" i="1"/>
  <c r="P320" i="1"/>
  <c r="N253" i="1"/>
  <c r="P253" i="1" s="1"/>
  <c r="P254" i="1"/>
  <c r="N276" i="1"/>
  <c r="P276" i="1" s="1"/>
  <c r="P277" i="1"/>
  <c r="L62" i="1"/>
  <c r="O62" i="1" s="1"/>
  <c r="N217" i="1"/>
  <c r="P217" i="1" s="1"/>
  <c r="P218" i="1"/>
  <c r="O428" i="1"/>
  <c r="L427" i="1"/>
  <c r="O427" i="1" s="1"/>
  <c r="N51" i="1"/>
  <c r="P51" i="1" s="1"/>
  <c r="P52" i="1"/>
  <c r="L241" i="1"/>
  <c r="O241" i="1" s="1"/>
  <c r="O242" i="1"/>
  <c r="N336" i="1"/>
  <c r="P337" i="1"/>
  <c r="P20" i="1"/>
  <c r="N19" i="1"/>
  <c r="P19" i="1" s="1"/>
  <c r="N428" i="1"/>
  <c r="P428" i="1" s="1"/>
  <c r="P429" i="1"/>
  <c r="L104" i="1"/>
  <c r="N193" i="1"/>
  <c r="P194" i="1"/>
  <c r="N238" i="1"/>
  <c r="P238" i="1" s="1"/>
  <c r="P239" i="1"/>
  <c r="N567" i="1"/>
  <c r="P567" i="1" s="1"/>
  <c r="P568" i="1"/>
  <c r="N369" i="1"/>
  <c r="P370" i="1"/>
  <c r="N559" i="1"/>
  <c r="P559" i="1" s="1"/>
  <c r="P560" i="1"/>
  <c r="N576" i="1"/>
  <c r="P576" i="1" s="1"/>
  <c r="P577" i="1"/>
  <c r="N372" i="1"/>
  <c r="P372" i="1" s="1"/>
  <c r="P373" i="1"/>
  <c r="P229" i="1"/>
  <c r="N228" i="1"/>
  <c r="P228" i="1" s="1"/>
  <c r="N242" i="1"/>
  <c r="P243" i="1"/>
  <c r="N231" i="1"/>
  <c r="P231" i="1" s="1"/>
  <c r="P232" i="1"/>
  <c r="N366" i="1"/>
  <c r="P366" i="1" s="1"/>
  <c r="P367" i="1"/>
  <c r="O207" i="1"/>
  <c r="N62" i="1"/>
  <c r="P62" i="1" s="1"/>
  <c r="P63" i="1"/>
  <c r="P585" i="1"/>
  <c r="N584" i="1"/>
  <c r="P584" i="1" s="1"/>
  <c r="N136" i="1"/>
  <c r="P136" i="1" s="1"/>
  <c r="P137" i="1"/>
  <c r="L248" i="1"/>
  <c r="O248" i="1" s="1"/>
  <c r="N224" i="1"/>
  <c r="P225" i="1"/>
  <c r="N38" i="1"/>
  <c r="P38" i="1" s="1"/>
  <c r="P39" i="1"/>
  <c r="N69" i="1"/>
  <c r="P69" i="1" s="1"/>
  <c r="P70" i="1"/>
  <c r="L223" i="1"/>
  <c r="O223" i="1" s="1"/>
  <c r="O224" i="1"/>
  <c r="N324" i="1"/>
  <c r="P324" i="1" s="1"/>
  <c r="P325" i="1"/>
  <c r="N187" i="1"/>
  <c r="P187" i="1" s="1"/>
  <c r="P188" i="1"/>
  <c r="N184" i="1"/>
  <c r="P184" i="1" s="1"/>
  <c r="P185" i="1"/>
  <c r="L156" i="1"/>
  <c r="O156" i="1" s="1"/>
  <c r="O157" i="1"/>
  <c r="N299" i="1"/>
  <c r="P299" i="1" s="1"/>
  <c r="P300" i="1"/>
  <c r="N376" i="1"/>
  <c r="P376" i="1" s="1"/>
  <c r="P377" i="1"/>
  <c r="N378" i="1"/>
  <c r="P378" i="1" s="1"/>
  <c r="P379" i="1"/>
  <c r="N200" i="1"/>
  <c r="P200" i="1" s="1"/>
  <c r="P201" i="1"/>
  <c r="N617" i="1"/>
  <c r="P617" i="1" s="1"/>
  <c r="N207" i="1"/>
  <c r="P208" i="1"/>
  <c r="O336" i="1"/>
  <c r="L335" i="1"/>
  <c r="O335" i="1" s="1"/>
  <c r="N571" i="1"/>
  <c r="P571" i="1" s="1"/>
  <c r="P572" i="1"/>
  <c r="N174" i="1"/>
  <c r="P174" i="1" s="1"/>
  <c r="P175" i="1"/>
  <c r="N248" i="1"/>
  <c r="P248" i="1" s="1"/>
  <c r="P249" i="1"/>
  <c r="N331" i="1"/>
  <c r="P331" i="1" s="1"/>
  <c r="P332" i="1"/>
  <c r="N91" i="1"/>
  <c r="P91" i="1" s="1"/>
  <c r="P92" i="1"/>
  <c r="P45" i="1"/>
  <c r="N44" i="1"/>
  <c r="P44" i="1" s="1"/>
  <c r="N42" i="1"/>
  <c r="P42" i="1" s="1"/>
  <c r="P43" i="1"/>
  <c r="O30" i="1"/>
  <c r="L22" i="1"/>
  <c r="O22" i="1" s="1"/>
  <c r="P31" i="1"/>
  <c r="N30" i="1"/>
  <c r="O15" i="1"/>
  <c r="L14" i="1"/>
  <c r="N15" i="1"/>
  <c r="P16" i="1"/>
  <c r="O104" i="1"/>
  <c r="O136" i="1"/>
  <c r="F652" i="1"/>
  <c r="K1" i="1" s="1"/>
  <c r="P21" i="2" l="1"/>
  <c r="P26" i="2"/>
  <c r="N25" i="2"/>
  <c r="L44" i="2"/>
  <c r="O43" i="2"/>
  <c r="N43" i="2"/>
  <c r="P336" i="1"/>
  <c r="P207" i="1"/>
  <c r="N206" i="1"/>
  <c r="P206" i="1" s="1"/>
  <c r="N241" i="1"/>
  <c r="P241" i="1" s="1"/>
  <c r="P242" i="1"/>
  <c r="N192" i="1"/>
  <c r="P192" i="1" s="1"/>
  <c r="P193" i="1"/>
  <c r="N293" i="1"/>
  <c r="P293" i="1" s="1"/>
  <c r="P294" i="1"/>
  <c r="N104" i="1"/>
  <c r="P104" i="1" s="1"/>
  <c r="P105" i="1"/>
  <c r="N368" i="1"/>
  <c r="P368" i="1" s="1"/>
  <c r="P369" i="1"/>
  <c r="P319" i="1"/>
  <c r="N318" i="1"/>
  <c r="P318" i="1" s="1"/>
  <c r="N223" i="1"/>
  <c r="P223" i="1" s="1"/>
  <c r="P224" i="1"/>
  <c r="L206" i="1"/>
  <c r="O206" i="1" s="1"/>
  <c r="P157" i="1"/>
  <c r="N156" i="1"/>
  <c r="P156" i="1" s="1"/>
  <c r="P30" i="1"/>
  <c r="N22" i="1"/>
  <c r="L13" i="1"/>
  <c r="O14" i="1"/>
  <c r="N14" i="1"/>
  <c r="P15" i="1"/>
  <c r="F653" i="1"/>
  <c r="H653" i="1"/>
  <c r="J653" i="1"/>
  <c r="N24" i="2" l="1"/>
  <c r="P25" i="2"/>
  <c r="N44" i="2"/>
  <c r="P43" i="2"/>
  <c r="L21" i="1"/>
  <c r="O21" i="1" s="1"/>
  <c r="N335" i="1"/>
  <c r="P335" i="1" s="1"/>
  <c r="P22" i="1"/>
  <c r="N21" i="1"/>
  <c r="P21" i="1" s="1"/>
  <c r="O13" i="1"/>
  <c r="L652" i="1"/>
  <c r="N13" i="1"/>
  <c r="P14" i="1"/>
  <c r="P24" i="2" l="1"/>
  <c r="N20" i="2"/>
  <c r="P20" i="2" s="1"/>
  <c r="P13" i="1"/>
  <c r="N652" i="1"/>
  <c r="L653" i="1"/>
  <c r="O652" i="1"/>
  <c r="N653" i="1" l="1"/>
  <c r="P652" i="1"/>
</calcChain>
</file>

<file path=xl/sharedStrings.xml><?xml version="1.0" encoding="utf-8"?>
<sst xmlns="http://schemas.openxmlformats.org/spreadsheetml/2006/main" count="2025" uniqueCount="1071">
  <si>
    <t>Processo:</t>
  </si>
  <si>
    <t>Valor do Contrato:</t>
  </si>
  <si>
    <t>VALOR DA MEDIÇAO</t>
  </si>
  <si>
    <t>Prazos  de  Execução</t>
  </si>
  <si>
    <t>Nota Fiscal Ref.:</t>
  </si>
  <si>
    <t>ITEM</t>
  </si>
  <si>
    <t>DESCRIÇÃO DOS SERVIÇOS</t>
  </si>
  <si>
    <t>Unidades</t>
  </si>
  <si>
    <t>Contratado</t>
  </si>
  <si>
    <t>Acumulado Anterior</t>
  </si>
  <si>
    <t>Executado no Período</t>
  </si>
  <si>
    <t>Acum. Até o Período</t>
  </si>
  <si>
    <t>Saldo a Medir</t>
  </si>
  <si>
    <t>Percentual</t>
  </si>
  <si>
    <t>Quant.</t>
  </si>
  <si>
    <t>Preço Unitário (R$)</t>
  </si>
  <si>
    <t>Valor Total  (R$)</t>
  </si>
  <si>
    <t>Total  (R$)</t>
  </si>
  <si>
    <t>Executado Até o Período</t>
  </si>
  <si>
    <t>A Executar</t>
  </si>
  <si>
    <t>Administração da obra</t>
  </si>
  <si>
    <t>-</t>
  </si>
  <si>
    <t>01.01</t>
  </si>
  <si>
    <t>ADMINISTRAÇÃO LOCAL</t>
  </si>
  <si>
    <t>01.01.001</t>
  </si>
  <si>
    <t>Equipe dirigente</t>
  </si>
  <si>
    <t>01.01.001.001</t>
  </si>
  <si>
    <t>Equipe Dirigente</t>
  </si>
  <si>
    <t>un</t>
  </si>
  <si>
    <t>01.01.002</t>
  </si>
  <si>
    <t>Manutenção do Canteiro</t>
  </si>
  <si>
    <t>01.01.002.001</t>
  </si>
  <si>
    <t>01.01.003</t>
  </si>
  <si>
    <t>Equipamentos de Apoio à Produção</t>
  </si>
  <si>
    <t>01.01.003.001</t>
  </si>
  <si>
    <t>m2</t>
  </si>
  <si>
    <t>02.01</t>
  </si>
  <si>
    <t>SERVIÇOS PRELIMINARES</t>
  </si>
  <si>
    <t>02.01.001</t>
  </si>
  <si>
    <t>Mobilização de pessoal e Equipamentos</t>
  </si>
  <si>
    <t>02.01.001.001</t>
  </si>
  <si>
    <t>h</t>
  </si>
  <si>
    <t>02.01.001.002</t>
  </si>
  <si>
    <t>02.01.001.003</t>
  </si>
  <si>
    <t>02.01.001.004</t>
  </si>
  <si>
    <t>mês</t>
  </si>
  <si>
    <t>02.01.001.005</t>
  </si>
  <si>
    <t>Restauro - Mapeamento de danos</t>
  </si>
  <si>
    <t>02.01.001.006</t>
  </si>
  <si>
    <t>Servente com encargos complementares</t>
  </si>
  <si>
    <t>02.01.002</t>
  </si>
  <si>
    <t>Instalação do Canteiro e Limpeza inicial</t>
  </si>
  <si>
    <t>02.01.002.001</t>
  </si>
  <si>
    <t>02.01.002.002</t>
  </si>
  <si>
    <t>02.01.002.003</t>
  </si>
  <si>
    <t>02.01.002.004</t>
  </si>
  <si>
    <t>02.01.002.005</t>
  </si>
  <si>
    <t>02.01.002.006</t>
  </si>
  <si>
    <t>02.01.002.007</t>
  </si>
  <si>
    <t>02.01.003</t>
  </si>
  <si>
    <t>Higienização Geral e Análise</t>
  </si>
  <si>
    <t>02.01.003.001</t>
  </si>
  <si>
    <t>02.01.003.002</t>
  </si>
  <si>
    <t>Mão de obra de restaurador</t>
  </si>
  <si>
    <t>02.01.003.003</t>
  </si>
  <si>
    <t>02.01.004</t>
  </si>
  <si>
    <t>Tapumes</t>
  </si>
  <si>
    <t>02.01.004.001</t>
  </si>
  <si>
    <t>m</t>
  </si>
  <si>
    <t>02.01.005</t>
  </si>
  <si>
    <t>Placa da Obra</t>
  </si>
  <si>
    <t>02.01.005.001</t>
  </si>
  <si>
    <t>02.01.006</t>
  </si>
  <si>
    <t>02.01.007</t>
  </si>
  <si>
    <t>02.01.008</t>
  </si>
  <si>
    <t>Aplicação de herbicida esterilizante de solo</t>
  </si>
  <si>
    <t>02.01.009</t>
  </si>
  <si>
    <t>02.01.010</t>
  </si>
  <si>
    <t>Tela de nylon para proteção de fachada</t>
  </si>
  <si>
    <t>m²</t>
  </si>
  <si>
    <t>02.02</t>
  </si>
  <si>
    <t>FUNDAÇÂO</t>
  </si>
  <si>
    <t>02.02.001</t>
  </si>
  <si>
    <t>m3</t>
  </si>
  <si>
    <t>02.02.002</t>
  </si>
  <si>
    <t>02.02.003</t>
  </si>
  <si>
    <t>Coleta e carga manuais de entulho</t>
  </si>
  <si>
    <t>02.02.004</t>
  </si>
  <si>
    <t>02.02.005</t>
  </si>
  <si>
    <t>02.02.006</t>
  </si>
  <si>
    <t>02.02.007</t>
  </si>
  <si>
    <t>Aço CA - 60 Ø 4,2 a 9,5mm, inclusive corte, dobragem, montagem e colocacao de ferragens nas formas, para superestruturas e fundações - R1</t>
  </si>
  <si>
    <t>kg</t>
  </si>
  <si>
    <t>02.02.008</t>
  </si>
  <si>
    <t>Aço CA - 50 Ø 6,3 a 12,5mm, inclusive corte, dobragem, montagem e colocacao de ferragens nas formas, para superestruturas e fundações - R1</t>
  </si>
  <si>
    <t>02.02.009</t>
  </si>
  <si>
    <t>Aço CA - 50 Ø 16,00mm, inclusive corte, dobragem, montagem e colocacao de ferragens nas formas, para superestruturas e fundações - Rev 02</t>
  </si>
  <si>
    <t>02.02.010</t>
  </si>
  <si>
    <t>02.03</t>
  </si>
  <si>
    <t>ESTRUTURAS</t>
  </si>
  <si>
    <t>02.03.001</t>
  </si>
  <si>
    <t>02.03.002</t>
  </si>
  <si>
    <t>02.03.003</t>
  </si>
  <si>
    <t>02.03.004</t>
  </si>
  <si>
    <t>02.03.005</t>
  </si>
  <si>
    <t>02.03.006</t>
  </si>
  <si>
    <t>02.03.007</t>
  </si>
  <si>
    <t>REFORÇO ESTRUTURAL</t>
  </si>
  <si>
    <t>02.03.007.001</t>
  </si>
  <si>
    <t>02.03.007.002</t>
  </si>
  <si>
    <t>Restauro - Injeção de resina epoxi</t>
  </si>
  <si>
    <t>02.03.007.003</t>
  </si>
  <si>
    <t>02.04</t>
  </si>
  <si>
    <t>DEMOLIÇÕES E REMOÇÕES</t>
  </si>
  <si>
    <t>02.04.001</t>
  </si>
  <si>
    <t>02.04.002</t>
  </si>
  <si>
    <t>02.04.003</t>
  </si>
  <si>
    <t>Remoção de vaso sanitário</t>
  </si>
  <si>
    <t>02.04.004</t>
  </si>
  <si>
    <t>Demolição de piso cerâmico ou ladrilho</t>
  </si>
  <si>
    <t>02.04.005</t>
  </si>
  <si>
    <t>02.04.006</t>
  </si>
  <si>
    <t>02.04.007</t>
  </si>
  <si>
    <t>02.04.008</t>
  </si>
  <si>
    <t>02.04.009</t>
  </si>
  <si>
    <t>02.04.010</t>
  </si>
  <si>
    <t>02.04.011</t>
  </si>
  <si>
    <t>02.04.012</t>
  </si>
  <si>
    <t>02.04.013</t>
  </si>
  <si>
    <t>02.04.014</t>
  </si>
  <si>
    <t>02.04.015</t>
  </si>
  <si>
    <t>02.04.016</t>
  </si>
  <si>
    <t>Remoção de bancada de granito (ou marmore)</t>
  </si>
  <si>
    <t>02.04.017</t>
  </si>
  <si>
    <t>Remoção de lavatório</t>
  </si>
  <si>
    <t>02.05</t>
  </si>
  <si>
    <t>GERENCIAMENTO DE RESÍDUOS SÓLIDOS</t>
  </si>
  <si>
    <t>02.05.001</t>
  </si>
  <si>
    <t>02.05.002</t>
  </si>
  <si>
    <t>02.05.003</t>
  </si>
  <si>
    <t>02.05.004</t>
  </si>
  <si>
    <t>Transporte comercial com caminhão basculante de 10m³, em rodovia pavimentada (densidade=1,5t/m³)</t>
  </si>
  <si>
    <t>tkm</t>
  </si>
  <si>
    <t>02.05.005</t>
  </si>
  <si>
    <t>t</t>
  </si>
  <si>
    <t>02.06</t>
  </si>
  <si>
    <t>ELEVAÇÕES</t>
  </si>
  <si>
    <t>02.06.001</t>
  </si>
  <si>
    <t>02.06.002</t>
  </si>
  <si>
    <t>Restauro - Execução de parede de taipa</t>
  </si>
  <si>
    <t>02.06.003</t>
  </si>
  <si>
    <t>02.06.004</t>
  </si>
  <si>
    <t>02.06.005</t>
  </si>
  <si>
    <t>02.06.006</t>
  </si>
  <si>
    <t>02.07</t>
  </si>
  <si>
    <t>PREPARAÇÃO PARA REVESTIMENTOS</t>
  </si>
  <si>
    <t>02.07.001</t>
  </si>
  <si>
    <t>PAREDES</t>
  </si>
  <si>
    <t>02.07.001.001</t>
  </si>
  <si>
    <t>02.07.001.002</t>
  </si>
  <si>
    <t>02.07.001.003</t>
  </si>
  <si>
    <t>02.07.001.004</t>
  </si>
  <si>
    <t>02.07.001.005</t>
  </si>
  <si>
    <t>02.07.001.006</t>
  </si>
  <si>
    <t>02.07.001.007</t>
  </si>
  <si>
    <t>02.07.001.008</t>
  </si>
  <si>
    <t>02.07.001.009</t>
  </si>
  <si>
    <t>02.07.001.010</t>
  </si>
  <si>
    <t>02.07.001.011</t>
  </si>
  <si>
    <t>02.07.001.012</t>
  </si>
  <si>
    <t>02.07.001.013</t>
  </si>
  <si>
    <t>02.07.001.014</t>
  </si>
  <si>
    <t>02.07.001.015</t>
  </si>
  <si>
    <t>02.07.001.016</t>
  </si>
  <si>
    <t>02.07.001.017</t>
  </si>
  <si>
    <t>02.07.001.018</t>
  </si>
  <si>
    <t>02.07.001.019</t>
  </si>
  <si>
    <t>02.07.001.020</t>
  </si>
  <si>
    <t>02.07.001.021</t>
  </si>
  <si>
    <t>02.07.001.022</t>
  </si>
  <si>
    <t>02.07.001.023</t>
  </si>
  <si>
    <t>02.07.001.024</t>
  </si>
  <si>
    <t>02.07.001.025</t>
  </si>
  <si>
    <t>02.07.001.026</t>
  </si>
  <si>
    <t>02.07.001.027</t>
  </si>
  <si>
    <t>02.07.001.028</t>
  </si>
  <si>
    <t>02.07.001.029</t>
  </si>
  <si>
    <t>02.07.001.030</t>
  </si>
  <si>
    <t>02.07.002</t>
  </si>
  <si>
    <t>TETOS</t>
  </si>
  <si>
    <t>02.07.002.001</t>
  </si>
  <si>
    <t>02.07.002.002</t>
  </si>
  <si>
    <t>02.07.002.003</t>
  </si>
  <si>
    <t>02.07.002.004</t>
  </si>
  <si>
    <t>02.07.002.005</t>
  </si>
  <si>
    <t>02.07.002.006</t>
  </si>
  <si>
    <t>02.07.002.007</t>
  </si>
  <si>
    <t>02.07.002.008</t>
  </si>
  <si>
    <t>02.07.002.009</t>
  </si>
  <si>
    <t>02.07.002.010</t>
  </si>
  <si>
    <t>02.07.002.011</t>
  </si>
  <si>
    <t>02.07.002.012</t>
  </si>
  <si>
    <t>02.07.003</t>
  </si>
  <si>
    <t>PISOS</t>
  </si>
  <si>
    <t>02.07.003.001</t>
  </si>
  <si>
    <t>02.07.003.002</t>
  </si>
  <si>
    <t>02.07.003.003</t>
  </si>
  <si>
    <t>02.07.003.004</t>
  </si>
  <si>
    <t>02.07.003.005</t>
  </si>
  <si>
    <t>02.07.003.006</t>
  </si>
  <si>
    <t>02.08</t>
  </si>
  <si>
    <t>REVESTIMENTOS PISOS</t>
  </si>
  <si>
    <t>02.08.001</t>
  </si>
  <si>
    <t>LADRILHO HIDRÁULICO</t>
  </si>
  <si>
    <t>02.08.001.001</t>
  </si>
  <si>
    <t>02.08.002</t>
  </si>
  <si>
    <t>PORCELANATO PORTOBELLO 60X60</t>
  </si>
  <si>
    <t>02.08.002.001</t>
  </si>
  <si>
    <t>Revestimento cerâmico para piso ou parede, 60 x 60 cm, porcelanato, linha Essencial Mármore Nat. Ret., Portobello ou similar, aplicado com argamassa industrializada ac-i, rejuntado, exclusive regularização de base ou emboço (COPA)</t>
  </si>
  <si>
    <t>02.08.002.002</t>
  </si>
  <si>
    <t>02.08.003</t>
  </si>
  <si>
    <t>PORCELANATO PORTOBELLO 20X120</t>
  </si>
  <si>
    <t>02.08.003.001</t>
  </si>
  <si>
    <t>02.08.003.002</t>
  </si>
  <si>
    <t>02.08.003.003</t>
  </si>
  <si>
    <t>02.08.003.004</t>
  </si>
  <si>
    <t>02.08.003.005</t>
  </si>
  <si>
    <t>02.08.003.006</t>
  </si>
  <si>
    <t>02.08.003.007</t>
  </si>
  <si>
    <t>02.08.003.008</t>
  </si>
  <si>
    <t>02.08.003.009</t>
  </si>
  <si>
    <t>02.08.003.010</t>
  </si>
  <si>
    <t>02.08.003.011</t>
  </si>
  <si>
    <t>02.08.004</t>
  </si>
  <si>
    <t>MADEIRAS ASSOALHO (RESTAURAÇÃO)</t>
  </si>
  <si>
    <t>02.08.004.001</t>
  </si>
  <si>
    <t>02.08.004.002</t>
  </si>
  <si>
    <t>02.08.004.003</t>
  </si>
  <si>
    <t>02.08.004.004</t>
  </si>
  <si>
    <t>02.08.004.005</t>
  </si>
  <si>
    <t>02.08.004.006</t>
  </si>
  <si>
    <t>02.08.004.007</t>
  </si>
  <si>
    <t>02.08.004.008</t>
  </si>
  <si>
    <t>02.08.004.009</t>
  </si>
  <si>
    <t>02.08.005</t>
  </si>
  <si>
    <t>MADEIRAS ASSOALHO (NOVAS)</t>
  </si>
  <si>
    <t>02.08.005.001</t>
  </si>
  <si>
    <t>02.08.005.002</t>
  </si>
  <si>
    <t>02.08.006</t>
  </si>
  <si>
    <t>PORCELANATO CONCRETO 90X90</t>
  </si>
  <si>
    <t>02.08.006.001</t>
  </si>
  <si>
    <t>02.08.006.002</t>
  </si>
  <si>
    <t>02.08.006.003</t>
  </si>
  <si>
    <t>02.08.006.004</t>
  </si>
  <si>
    <t>02.09</t>
  </si>
  <si>
    <t>COBERTURA</t>
  </si>
  <si>
    <t>02.09.001</t>
  </si>
  <si>
    <t>TELHAMENTO</t>
  </si>
  <si>
    <t>02.09.001.001</t>
  </si>
  <si>
    <t>Remoção de telhamento com telhas cerâmicas</t>
  </si>
  <si>
    <t>02.09.001.002</t>
  </si>
  <si>
    <t>02.09.001.003</t>
  </si>
  <si>
    <t>02.09.001.004</t>
  </si>
  <si>
    <t>02.09.001.005</t>
  </si>
  <si>
    <t>Emassamento de beiral de telha ceramica</t>
  </si>
  <si>
    <t>02.09.001.006</t>
  </si>
  <si>
    <t>02.09.002</t>
  </si>
  <si>
    <t>MADEIRAMENTO</t>
  </si>
  <si>
    <t>02.09.002.001</t>
  </si>
  <si>
    <t>02.09.002.002</t>
  </si>
  <si>
    <t>02.09.002.003</t>
  </si>
  <si>
    <t>02.09.002.004</t>
  </si>
  <si>
    <t>02.09.002.005</t>
  </si>
  <si>
    <t>02.10</t>
  </si>
  <si>
    <t>COBERTURA PROVISÓRIA</t>
  </si>
  <si>
    <t>02.10.001</t>
  </si>
  <si>
    <t>02.10.001.001</t>
  </si>
  <si>
    <t>02.10.001.002</t>
  </si>
  <si>
    <t>02.10.001.003</t>
  </si>
  <si>
    <t>Escoramento de valas tipo Contínuo Simples</t>
  </si>
  <si>
    <t>02.10.001.004</t>
  </si>
  <si>
    <t>02.10.001.005</t>
  </si>
  <si>
    <t>Carga manual de material de 1ª categoria</t>
  </si>
  <si>
    <t>02.10.001.006</t>
  </si>
  <si>
    <t>02.10.001.007</t>
  </si>
  <si>
    <t>02.10.001.008</t>
  </si>
  <si>
    <t>Sinalização com Cavalete Plástico Desmontável</t>
  </si>
  <si>
    <t>02.10.001.009</t>
  </si>
  <si>
    <t>H</t>
  </si>
  <si>
    <t>02.10.002</t>
  </si>
  <si>
    <t>FUNDAÇÕES (BLOCOS 6 UNIDADES)</t>
  </si>
  <si>
    <t>02.10.002.001</t>
  </si>
  <si>
    <t>Concreto fck = 25mpa, traço 1:2,3:2,7 (em massa seca de cimento/ areia média/ brita 1) - preparo mecânico com betoneira 400 l. af_05/2021</t>
  </si>
  <si>
    <t>02.10.002.002</t>
  </si>
  <si>
    <t>02.10.002.003</t>
  </si>
  <si>
    <t>02.10.002.004</t>
  </si>
  <si>
    <t>TRAVAMENTO DOS PILARES PARA CONCRETAGEM DOS BLOCOS DE FUNDAÇÃO</t>
  </si>
  <si>
    <t>02.10.003</t>
  </si>
  <si>
    <t>02.10.003.001</t>
  </si>
  <si>
    <t>PILARES DE MADEIRA ( 06 UNIDADES )</t>
  </si>
  <si>
    <t>02.10.003.002</t>
  </si>
  <si>
    <t>VIGAS DE TRAVAMENTO ( 07 UNIDADES)</t>
  </si>
  <si>
    <t>02.10.003.003</t>
  </si>
  <si>
    <t>TESOURAS (05 UNIDADES)</t>
  </si>
  <si>
    <t>02.10.003.004</t>
  </si>
  <si>
    <t>02.10.004</t>
  </si>
  <si>
    <t>02.10.004.001</t>
  </si>
  <si>
    <t>02.10.004.002</t>
  </si>
  <si>
    <t>02.11</t>
  </si>
  <si>
    <t>REVESTIMENTOS PAREDES</t>
  </si>
  <si>
    <t>02.11.001</t>
  </si>
  <si>
    <t>02.11.001.001</t>
  </si>
  <si>
    <t>02.11.001.002</t>
  </si>
  <si>
    <t>02.11.001.003</t>
  </si>
  <si>
    <t>02.11.001.004</t>
  </si>
  <si>
    <t>02.11.001.005</t>
  </si>
  <si>
    <t>02.12</t>
  </si>
  <si>
    <t>FORROS DE MADEIRA</t>
  </si>
  <si>
    <t>02.12.001</t>
  </si>
  <si>
    <t>Restauro - Desmontagem de forro  de madeira</t>
  </si>
  <si>
    <t>02.12.002</t>
  </si>
  <si>
    <t>02.12.002.001</t>
  </si>
  <si>
    <t>02.12.002.002</t>
  </si>
  <si>
    <t>02.12.003</t>
  </si>
  <si>
    <t>FORRO TABUAS DE MADEIRA NOVOS</t>
  </si>
  <si>
    <t>02.12.003.001</t>
  </si>
  <si>
    <t>02.12.003.002</t>
  </si>
  <si>
    <t>02.12.003.003</t>
  </si>
  <si>
    <t>02.12.003.004</t>
  </si>
  <si>
    <t>02.12.003.005</t>
  </si>
  <si>
    <t>02.12.003.006</t>
  </si>
  <si>
    <t>02.12.003.007</t>
  </si>
  <si>
    <t>02.12.003.008</t>
  </si>
  <si>
    <t>02.12.003.009</t>
  </si>
  <si>
    <t>02.12.003.010</t>
  </si>
  <si>
    <t>02.12.003.011</t>
  </si>
  <si>
    <t>02.12.003.012</t>
  </si>
  <si>
    <t>02.12.003.013</t>
  </si>
  <si>
    <t>02.12.003.014</t>
  </si>
  <si>
    <t>02.12.003.015</t>
  </si>
  <si>
    <t>02.12.003.016</t>
  </si>
  <si>
    <t>02.12.003.017</t>
  </si>
  <si>
    <t>02.12.003.018</t>
  </si>
  <si>
    <t>02.12.003.019</t>
  </si>
  <si>
    <t>02.12.003.020</t>
  </si>
  <si>
    <t>02.12.003.021</t>
  </si>
  <si>
    <t>02.12.003.022</t>
  </si>
  <si>
    <t>02.13</t>
  </si>
  <si>
    <t>FORROS DE GESSO</t>
  </si>
  <si>
    <t>02.13.001</t>
  </si>
  <si>
    <t>Forro de gesso comum, em placas 60 x 60 cm, c/ isolamento em lã de vidro, inclusive madeiramento com ripões 3,5cm x 5,5cm, instalado</t>
  </si>
  <si>
    <t>02.13.002</t>
  </si>
  <si>
    <t>02.13.003</t>
  </si>
  <si>
    <t>02.13.004</t>
  </si>
  <si>
    <t>02.13.005</t>
  </si>
  <si>
    <t>02.13.006</t>
  </si>
  <si>
    <t>02.13.007</t>
  </si>
  <si>
    <t>02.13.008</t>
  </si>
  <si>
    <t>02.13.009</t>
  </si>
  <si>
    <t>Sanca ou cimalha em gesso l = 6 cm</t>
  </si>
  <si>
    <t>02.13.010</t>
  </si>
  <si>
    <t>02.13.011</t>
  </si>
  <si>
    <t>02.13.012</t>
  </si>
  <si>
    <t>02.13.013</t>
  </si>
  <si>
    <t>02.13.014</t>
  </si>
  <si>
    <t>02.13.015</t>
  </si>
  <si>
    <t>02.13.016</t>
  </si>
  <si>
    <t>02.14</t>
  </si>
  <si>
    <t>ESQUADRIAS</t>
  </si>
  <si>
    <t>02.14.001</t>
  </si>
  <si>
    <t>RESTAURAÇÃO DE ESQUADRIAS</t>
  </si>
  <si>
    <t>02.14.001.001</t>
  </si>
  <si>
    <t>02.14.001.002</t>
  </si>
  <si>
    <t>02.14.001.003</t>
  </si>
  <si>
    <t>02.14.001.004</t>
  </si>
  <si>
    <t>02.14.002</t>
  </si>
  <si>
    <t>FERRAGENS</t>
  </si>
  <si>
    <t>02.14.002.001</t>
  </si>
  <si>
    <t>Restauro - Limpeza de ferragem</t>
  </si>
  <si>
    <t>02.14.002.002</t>
  </si>
  <si>
    <t>Restauro - Reconstituição de Ferrolhos</t>
  </si>
  <si>
    <t>02.14.002.003</t>
  </si>
  <si>
    <t>Restauro - Aplicação de anti-corrosivo em ferragem</t>
  </si>
  <si>
    <t>02.14.002.004</t>
  </si>
  <si>
    <t>02.14.002.005</t>
  </si>
  <si>
    <t>02.14.002.006</t>
  </si>
  <si>
    <t>02.14.002.007</t>
  </si>
  <si>
    <t>02.14.002.008</t>
  </si>
  <si>
    <t>02.14.002.009</t>
  </si>
  <si>
    <t>02.14.002.010</t>
  </si>
  <si>
    <t>02.14.002.011</t>
  </si>
  <si>
    <t>02.14.002.012</t>
  </si>
  <si>
    <t>02.14.003</t>
  </si>
  <si>
    <t>ESQUADRIAS NOVAS</t>
  </si>
  <si>
    <t>02.14.003.001</t>
  </si>
  <si>
    <t>02.14.003.002</t>
  </si>
  <si>
    <t>02.14.003.003</t>
  </si>
  <si>
    <t>cj</t>
  </si>
  <si>
    <t>02.14.003.004</t>
  </si>
  <si>
    <t>02.14.003.005</t>
  </si>
  <si>
    <t>02.15</t>
  </si>
  <si>
    <t>ACESSO VERTICAL</t>
  </si>
  <si>
    <t>02.15.001</t>
  </si>
  <si>
    <t>ESCADA</t>
  </si>
  <si>
    <t>02.15.001.001</t>
  </si>
  <si>
    <t>02.15.001.002</t>
  </si>
  <si>
    <t>02.15.001.003</t>
  </si>
  <si>
    <t>02.15.001.004</t>
  </si>
  <si>
    <t>02.15.002</t>
  </si>
  <si>
    <t>RAMPA 2x</t>
  </si>
  <si>
    <t>02.15.002.001</t>
  </si>
  <si>
    <t>Rejuntamento de pavimento com pedra calcárea</t>
  </si>
  <si>
    <t>02.15.002.002</t>
  </si>
  <si>
    <t>02.15.002.003</t>
  </si>
  <si>
    <t>Revestimento cerâmico para piso ou parede, 20 x 120 cm, porcelanato, natural, retificado, linha Sequoia Mix, Portobello ou similar, aplicado com argamassa industrializada ac-iii, rejuntado, exclusive regularização de base ou emboço (RAMPA)</t>
  </si>
  <si>
    <t>02.15.002.004</t>
  </si>
  <si>
    <t>02.15.002.005</t>
  </si>
  <si>
    <t>02.15.002.006</t>
  </si>
  <si>
    <t>02.16</t>
  </si>
  <si>
    <t>CALÇADA EXTERNA</t>
  </si>
  <si>
    <t>02.16.001</t>
  </si>
  <si>
    <t>02.16.002</t>
  </si>
  <si>
    <t>02.16.003</t>
  </si>
  <si>
    <t>02.17</t>
  </si>
  <si>
    <t>PINTURA</t>
  </si>
  <si>
    <t>02.17.001</t>
  </si>
  <si>
    <t>PINTURA EM TETOS</t>
  </si>
  <si>
    <t>02.17.001.001</t>
  </si>
  <si>
    <t>02.17.001.002</t>
  </si>
  <si>
    <t>02.17.001.003</t>
  </si>
  <si>
    <t>02.17.001.004</t>
  </si>
  <si>
    <t>02.17.001.005</t>
  </si>
  <si>
    <t>02.17.001.006</t>
  </si>
  <si>
    <t>02.17.002</t>
  </si>
  <si>
    <t>PINTURA A BASE DE LATEX EM PAREDES</t>
  </si>
  <si>
    <t>02.17.002.001</t>
  </si>
  <si>
    <t>02.17.002.002</t>
  </si>
  <si>
    <t>02.17.003</t>
  </si>
  <si>
    <t>PINTURA A BASE DE CAL</t>
  </si>
  <si>
    <t>02.17.003.001</t>
  </si>
  <si>
    <t>02.17.003.002</t>
  </si>
  <si>
    <t>02.17.003.003</t>
  </si>
  <si>
    <t>02.17.003.004</t>
  </si>
  <si>
    <t>02.17.003.005</t>
  </si>
  <si>
    <t>02.17.003.006</t>
  </si>
  <si>
    <t>02.17.003.007</t>
  </si>
  <si>
    <t>02.17.003.008</t>
  </si>
  <si>
    <t>02.17.003.009</t>
  </si>
  <si>
    <t>02.17.003.010</t>
  </si>
  <si>
    <t>02.17.003.011</t>
  </si>
  <si>
    <t>02.17.003.012</t>
  </si>
  <si>
    <t>02.17.003.013</t>
  </si>
  <si>
    <t>02.17.003.014</t>
  </si>
  <si>
    <t>02.17.003.015</t>
  </si>
  <si>
    <t>02.17.003.016</t>
  </si>
  <si>
    <t>02.17.003.017</t>
  </si>
  <si>
    <t>02.17.003.018</t>
  </si>
  <si>
    <t>02.17.003.019</t>
  </si>
  <si>
    <t>02.17.004</t>
  </si>
  <si>
    <t>RESTAURAÇÃO DE PINTURAS PARIETAIS</t>
  </si>
  <si>
    <t>02.17.004.001</t>
  </si>
  <si>
    <t>Restauro - Remoção de repintura em alvenaria com acetona e sem aglutinante - Rev. 03  02/2022</t>
  </si>
  <si>
    <t>02.17.005</t>
  </si>
  <si>
    <t>PINTURA SOB MADEIRA</t>
  </si>
  <si>
    <t>02.17.005.001</t>
  </si>
  <si>
    <t>02.17.005.002</t>
  </si>
  <si>
    <t>02.17.005.003</t>
  </si>
  <si>
    <t>FORROS</t>
  </si>
  <si>
    <t>02.17.005.004</t>
  </si>
  <si>
    <t>02.18</t>
  </si>
  <si>
    <t>RESTAURAÇÃO ELEMENTOS ARTÍSTICOS</t>
  </si>
  <si>
    <t>02.18.001</t>
  </si>
  <si>
    <t>02.18.002</t>
  </si>
  <si>
    <t>02.18.003</t>
  </si>
  <si>
    <t>M2</t>
  </si>
  <si>
    <t>02.18.004</t>
  </si>
  <si>
    <t>02.18.005</t>
  </si>
  <si>
    <t>02.18.006</t>
  </si>
  <si>
    <t>02.18.007</t>
  </si>
  <si>
    <t>02.19</t>
  </si>
  <si>
    <t>LOUÇAS E METAIS</t>
  </si>
  <si>
    <t>02.19.001</t>
  </si>
  <si>
    <t>02.19.002</t>
  </si>
  <si>
    <t>Rodapia em granito branco polar (e=2cm), aplicado com argamassa industrializada ac-i (SALA APOIO)</t>
  </si>
  <si>
    <t>02.19.003</t>
  </si>
  <si>
    <t>02.19.004</t>
  </si>
  <si>
    <t>02.19.005</t>
  </si>
  <si>
    <t>02.19.006</t>
  </si>
  <si>
    <t>02.19.007</t>
  </si>
  <si>
    <t>Cuba de sobrepor (deca linha carrara ref l34), com sifão cromado (deca ref c1680), engate cromado (deca), torneira de metal (deca ref1190) , válvula cromada (deca ref1600)  ou similares (WC's PNE)</t>
  </si>
  <si>
    <t>02.19.008</t>
  </si>
  <si>
    <t>02.19.009</t>
  </si>
  <si>
    <t>02.19.010</t>
  </si>
  <si>
    <t>02.19.011</t>
  </si>
  <si>
    <t>02.19.012</t>
  </si>
  <si>
    <t>02.19.013</t>
  </si>
  <si>
    <t>02.19.014</t>
  </si>
  <si>
    <t>02.19.015</t>
  </si>
  <si>
    <t>02.19.016</t>
  </si>
  <si>
    <t>Dispenser para toalha interfolhada</t>
  </si>
  <si>
    <t>02.19.017</t>
  </si>
  <si>
    <t>Dispenser, em plástico, para papel higiênico em rolo</t>
  </si>
  <si>
    <t>02.19.018</t>
  </si>
  <si>
    <t>02.19.019</t>
  </si>
  <si>
    <t>02.20</t>
  </si>
  <si>
    <t>ELÉTRICO</t>
  </si>
  <si>
    <t>02.20.001</t>
  </si>
  <si>
    <t>PONTOS DE TOMADA</t>
  </si>
  <si>
    <t>02.20.001.001</t>
  </si>
  <si>
    <t>pt</t>
  </si>
  <si>
    <t>02.20.001.002</t>
  </si>
  <si>
    <t>02.20.001.003</t>
  </si>
  <si>
    <t>02.20.001.004</t>
  </si>
  <si>
    <t>02.20.001.005</t>
  </si>
  <si>
    <t>02.20.001.006</t>
  </si>
  <si>
    <t>02.20.001.007</t>
  </si>
  <si>
    <t>02.20.001.008</t>
  </si>
  <si>
    <t>02.20.001.009</t>
  </si>
  <si>
    <t>02.20.001.010</t>
  </si>
  <si>
    <t>02.20.001.011</t>
  </si>
  <si>
    <t>02.20.001.012</t>
  </si>
  <si>
    <t>02.20.001.013</t>
  </si>
  <si>
    <t>02.20.001.014</t>
  </si>
  <si>
    <t>02.20.001.015</t>
  </si>
  <si>
    <t>02.20.001.016</t>
  </si>
  <si>
    <t>02.20.001.017</t>
  </si>
  <si>
    <t>02.20.001.018</t>
  </si>
  <si>
    <t>02.20.001.019</t>
  </si>
  <si>
    <t>02.20.001.020</t>
  </si>
  <si>
    <t>02.20.001.021</t>
  </si>
  <si>
    <t>02.20.001.022</t>
  </si>
  <si>
    <t>02.20.001.023</t>
  </si>
  <si>
    <t>02.20.001.024</t>
  </si>
  <si>
    <t>02.20.001.025</t>
  </si>
  <si>
    <t>02.20.001.026</t>
  </si>
  <si>
    <t>02.20.001.027</t>
  </si>
  <si>
    <t>02.20.001.028</t>
  </si>
  <si>
    <t>02.20.001.029</t>
  </si>
  <si>
    <t>02.20.001.030</t>
  </si>
  <si>
    <t>02.20.001.031</t>
  </si>
  <si>
    <t>02.20.001.032</t>
  </si>
  <si>
    <t>02.20.001.033</t>
  </si>
  <si>
    <t>02.20.001.034</t>
  </si>
  <si>
    <t>02.20.001.035</t>
  </si>
  <si>
    <t>02.20.001.036</t>
  </si>
  <si>
    <t>02.20.001.037</t>
  </si>
  <si>
    <t>02.20.001.038</t>
  </si>
  <si>
    <t>02.20.001.039</t>
  </si>
  <si>
    <t>02.20.001.040</t>
  </si>
  <si>
    <t>02.20.001.041</t>
  </si>
  <si>
    <t>02.20.001.042</t>
  </si>
  <si>
    <t>02.20.001.043</t>
  </si>
  <si>
    <t>02.20.001.044</t>
  </si>
  <si>
    <t>02.20.001.045</t>
  </si>
  <si>
    <t>02.20.001.046</t>
  </si>
  <si>
    <t>02.20.001.047</t>
  </si>
  <si>
    <t>02.20.001.048</t>
  </si>
  <si>
    <t>02.20.001.049</t>
  </si>
  <si>
    <t>02.20.001.050</t>
  </si>
  <si>
    <t>02.20.001.051</t>
  </si>
  <si>
    <t>02.20.001.052</t>
  </si>
  <si>
    <t>02.20.001.053</t>
  </si>
  <si>
    <t>02.20.001.054</t>
  </si>
  <si>
    <t>Quadro de barramento geral para 200A, em chapa de aço, 100X60X25cm, c/10 circuitos trifasicos, inclusive disjuntores (ÁREA DE CONVIVÊNCIA 01)</t>
  </si>
  <si>
    <t>02.20.001.055</t>
  </si>
  <si>
    <t>02.20.001.056</t>
  </si>
  <si>
    <t>02.20.002</t>
  </si>
  <si>
    <t>INTERRUPTORES E LUMINÁRIAS</t>
  </si>
  <si>
    <t>02.20.002.001</t>
  </si>
  <si>
    <t>02.20.002.002</t>
  </si>
  <si>
    <t>02.20.002.003</t>
  </si>
  <si>
    <t>02.20.002.004</t>
  </si>
  <si>
    <t>02.20.002.005</t>
  </si>
  <si>
    <t>02.20.002.006</t>
  </si>
  <si>
    <t>02.20.002.007</t>
  </si>
  <si>
    <t>02.20.002.008</t>
  </si>
  <si>
    <t>02.20.002.009</t>
  </si>
  <si>
    <t>02.20.002.010</t>
  </si>
  <si>
    <t>02.20.002.011</t>
  </si>
  <si>
    <t>02.20.002.012</t>
  </si>
  <si>
    <t>02.20.002.013</t>
  </si>
  <si>
    <t>02.20.002.014</t>
  </si>
  <si>
    <t>02.20.002.015</t>
  </si>
  <si>
    <t>02.20.002.016</t>
  </si>
  <si>
    <t>02.20.002.017</t>
  </si>
  <si>
    <t>02.20.002.018</t>
  </si>
  <si>
    <t>02.20.002.019</t>
  </si>
  <si>
    <t>02.20.002.020</t>
  </si>
  <si>
    <t>02.20.002.021</t>
  </si>
  <si>
    <t>02.20.002.022</t>
  </si>
  <si>
    <t>Condulete em alumínio tipo "T" de 1"</t>
  </si>
  <si>
    <t>02.20.002.023</t>
  </si>
  <si>
    <t>02.20.002.024</t>
  </si>
  <si>
    <t>02.20.002.025</t>
  </si>
  <si>
    <t>02.20.002.026</t>
  </si>
  <si>
    <t>02.20.002.027</t>
  </si>
  <si>
    <t>02.20.002.028</t>
  </si>
  <si>
    <t>02.20.002.029</t>
  </si>
  <si>
    <t>02.20.002.030</t>
  </si>
  <si>
    <t>02.20.002.031</t>
  </si>
  <si>
    <t>02.20.002.032</t>
  </si>
  <si>
    <t>Quadro de distribuição de embutir, em chapa de aço, para até 24 disjuntores, com barramento, padrão DIN, exclusive disjuntores -  Rev 01  03/2022</t>
  </si>
  <si>
    <t>02.20.002.033</t>
  </si>
  <si>
    <t>02.20.002.034</t>
  </si>
  <si>
    <t>02.20.002.035</t>
  </si>
  <si>
    <t>02.20.002.036</t>
  </si>
  <si>
    <t>02.20.002.037</t>
  </si>
  <si>
    <t>02.20.002.038</t>
  </si>
  <si>
    <t>02.20.002.039</t>
  </si>
  <si>
    <t>02.20.002.040</t>
  </si>
  <si>
    <t>02.20.002.041</t>
  </si>
  <si>
    <t>02.20.002.042</t>
  </si>
  <si>
    <t>02.20.002.043</t>
  </si>
  <si>
    <t>02.20.002.044</t>
  </si>
  <si>
    <t>02.20.002.045</t>
  </si>
  <si>
    <t>02.20.002.046</t>
  </si>
  <si>
    <t>02.20.002.047</t>
  </si>
  <si>
    <t>02.20.002.048</t>
  </si>
  <si>
    <t>02.20.002.049</t>
  </si>
  <si>
    <t>02.20.002.050</t>
  </si>
  <si>
    <t>02.20.002.051</t>
  </si>
  <si>
    <t>02.20.002.052</t>
  </si>
  <si>
    <t>02.20.002.053</t>
  </si>
  <si>
    <t>02.20.002.054</t>
  </si>
  <si>
    <t>02.20.002.055</t>
  </si>
  <si>
    <t>02.20.002.056</t>
  </si>
  <si>
    <t>02.20.002.057</t>
  </si>
  <si>
    <t>02.20.002.058</t>
  </si>
  <si>
    <t>02.20.002.059</t>
  </si>
  <si>
    <t>02.20.002.060</t>
  </si>
  <si>
    <t>02.20.002.061</t>
  </si>
  <si>
    <t>02.20.002.062</t>
  </si>
  <si>
    <t>02.20.002.063</t>
  </si>
  <si>
    <t>02.20.002.064</t>
  </si>
  <si>
    <t>02.20.002.065</t>
  </si>
  <si>
    <t>02.20.002.066</t>
  </si>
  <si>
    <t>02.20.002.067</t>
  </si>
  <si>
    <t>02.20.002.068</t>
  </si>
  <si>
    <t>Poste em aço galvanizado, para iluminação pública, cônico, contínuo, reto, h=6.00m, d=126mm (base) e d=60mm (topo)ref.1006/B, incl.base concreto</t>
  </si>
  <si>
    <t>02.20.002.069</t>
  </si>
  <si>
    <t>02.20.002.070</t>
  </si>
  <si>
    <t>02.20.002.071</t>
  </si>
  <si>
    <t>02.20.002.072</t>
  </si>
  <si>
    <t>02.20.002.073</t>
  </si>
  <si>
    <t>02.21</t>
  </si>
  <si>
    <t>COMBATE A INCÊNDIO</t>
  </si>
  <si>
    <t>02.21.001</t>
  </si>
  <si>
    <t>02.21.002</t>
  </si>
  <si>
    <t>02.21.003</t>
  </si>
  <si>
    <t>Un</t>
  </si>
  <si>
    <t>02.21.004</t>
  </si>
  <si>
    <t>02.21.005</t>
  </si>
  <si>
    <t>02.21.006</t>
  </si>
  <si>
    <t>02.21.007</t>
  </si>
  <si>
    <t>02.22</t>
  </si>
  <si>
    <t>INSTALAÇÃO DE GÁS</t>
  </si>
  <si>
    <t>02.22.001</t>
  </si>
  <si>
    <t>Caixa com regulador 1º estágio (instalação gás)</t>
  </si>
  <si>
    <t>02.22.002</t>
  </si>
  <si>
    <t>02.22.003</t>
  </si>
  <si>
    <t>02.23</t>
  </si>
  <si>
    <t>RESERVATÓRIO APARENTE 2m3</t>
  </si>
  <si>
    <t>02.23.001</t>
  </si>
  <si>
    <t>02.23.002</t>
  </si>
  <si>
    <t>02.23.003</t>
  </si>
  <si>
    <t>02.23.004</t>
  </si>
  <si>
    <t>02.24</t>
  </si>
  <si>
    <t>ACESSIBILIDADE</t>
  </si>
  <si>
    <t>02.24.001</t>
  </si>
  <si>
    <t>02.24.002</t>
  </si>
  <si>
    <t>02.24.003</t>
  </si>
  <si>
    <t>Piso tátil alerta pinado - Elementos em ABS revestido de inox (100 peças/m) - Rev 01_01/2022</t>
  </si>
  <si>
    <t>02.24.004</t>
  </si>
  <si>
    <t>02.24.005</t>
  </si>
  <si>
    <t>02.24.006</t>
  </si>
  <si>
    <t>02.24.007</t>
  </si>
  <si>
    <t>02.25</t>
  </si>
  <si>
    <t>DIVERSOS</t>
  </si>
  <si>
    <t>02.25.001</t>
  </si>
  <si>
    <t>02.25.002</t>
  </si>
  <si>
    <t>02.25.003</t>
  </si>
  <si>
    <t>02.25.004</t>
  </si>
  <si>
    <t>Sumidouro paredes com blocos cerâmicos 6 furos e dimensões internas de 6,15 x 1,50 x 1,20 m</t>
  </si>
  <si>
    <t>02.25.005</t>
  </si>
  <si>
    <t>02.25.006</t>
  </si>
  <si>
    <t>As Built</t>
  </si>
  <si>
    <t>02.25.007</t>
  </si>
  <si>
    <t>Soleira em granito ocre, l = 15 cm, e = 2 cm</t>
  </si>
  <si>
    <t>02.25.008</t>
  </si>
  <si>
    <t>02.25.009</t>
  </si>
  <si>
    <t>02.25.010</t>
  </si>
  <si>
    <t>02.25.011</t>
  </si>
  <si>
    <t>Limpeza final da obra</t>
  </si>
  <si>
    <t>02.26</t>
  </si>
  <si>
    <t>INSTALAÇÕES HIDRO-SANITÁRIAS</t>
  </si>
  <si>
    <t>02.26.001</t>
  </si>
  <si>
    <t>02.26.002</t>
  </si>
  <si>
    <t>02.26.003</t>
  </si>
  <si>
    <t>02.26.004</t>
  </si>
  <si>
    <t>02.26.005</t>
  </si>
  <si>
    <t>02.26.006</t>
  </si>
  <si>
    <t>02.26.007</t>
  </si>
  <si>
    <t>02.26.008</t>
  </si>
  <si>
    <t>02.26.009</t>
  </si>
  <si>
    <t>02.26.010</t>
  </si>
  <si>
    <t>02.26.011</t>
  </si>
  <si>
    <t>02.26.012</t>
  </si>
  <si>
    <t>02.26.013</t>
  </si>
  <si>
    <t>02.26.014</t>
  </si>
  <si>
    <t>02.26.015</t>
  </si>
  <si>
    <t>02.26.016</t>
  </si>
  <si>
    <t>02.26.017</t>
  </si>
  <si>
    <t>Válvula pé c/ crivo, d = 25 mm (1")</t>
  </si>
  <si>
    <t>02.26.018</t>
  </si>
  <si>
    <t>02.26.019</t>
  </si>
  <si>
    <t>02.26.020</t>
  </si>
  <si>
    <t>Bóia automática p/caixa d'agua - 15 amperes</t>
  </si>
  <si>
    <t>02.27</t>
  </si>
  <si>
    <t>ESGOTO SANITÁRIO E DRENAGEM PLUVIAL</t>
  </si>
  <si>
    <t>02.27.001</t>
  </si>
  <si>
    <t>02.27.002</t>
  </si>
  <si>
    <t>02.27.003</t>
  </si>
  <si>
    <t>02.27.004</t>
  </si>
  <si>
    <t>02.27.005</t>
  </si>
  <si>
    <t>02.27.006</t>
  </si>
  <si>
    <t>02.27.007</t>
  </si>
  <si>
    <t>02.27.008</t>
  </si>
  <si>
    <t>02.27.009</t>
  </si>
  <si>
    <t>02.27.010</t>
  </si>
  <si>
    <t>02.27.011</t>
  </si>
  <si>
    <t>02.27.012</t>
  </si>
  <si>
    <t>02.27.013</t>
  </si>
  <si>
    <t>02.27.014</t>
  </si>
  <si>
    <t>02.27.015</t>
  </si>
  <si>
    <t>02.27.016</t>
  </si>
  <si>
    <t>02.27.017</t>
  </si>
  <si>
    <t>02.27.018</t>
  </si>
  <si>
    <t>02.27.019</t>
  </si>
  <si>
    <t>02.27.020</t>
  </si>
  <si>
    <t>02.27.021</t>
  </si>
  <si>
    <t>02.27.022</t>
  </si>
  <si>
    <t>02.27.023</t>
  </si>
  <si>
    <t>02.27.024</t>
  </si>
  <si>
    <t>02.27.025</t>
  </si>
  <si>
    <t>Joelho 45 graus, pvc, serie r, água pluvial, dn 100 mm, junta elástica, fornecido e instalado em condutores verticais de águas pluviais. af_06/2022</t>
  </si>
  <si>
    <t>02.27.026</t>
  </si>
  <si>
    <t>Joelho 90 graus, pvc, serie r, água pluvial, dn 100 mm, junta elástica, fornecido e instalado em condutores verticais de águas pluviais. af_06/2022</t>
  </si>
  <si>
    <t>02.27.027</t>
  </si>
  <si>
    <t>Tê, pvc, serie r, água pluvial, dn 100 x 100 mm, junta elástica, fornecido e instalado em condutores verticais de águas pluviais. af_06/2022</t>
  </si>
  <si>
    <t>02.27.028</t>
  </si>
  <si>
    <t>Junção simples, pvc, serie r, água pluvial, dn 100 x 75 mm, junta elástica, fornecido e instalado em condutores verticais de águas pluviais. af_06/2022</t>
  </si>
  <si>
    <t>02.27.029</t>
  </si>
  <si>
    <t>Redução excêntrica, pvc, serie r, água pluvial, dn 75 x 50 mm, junta elástica, fornecido e instalado em condutores verticais de águas pluviais. af_12/2014</t>
  </si>
  <si>
    <t>02.27.030</t>
  </si>
  <si>
    <t>02.27.031</t>
  </si>
  <si>
    <t>Caixa de passagem em alvenaria de tijolos maciços esp. = 0,12m,  dim. int. =  0.60 x 0.60 x 0.60m</t>
  </si>
  <si>
    <t>02.27.032</t>
  </si>
  <si>
    <t>02.27.033</t>
  </si>
  <si>
    <t>Caixa de gordura  0.60 x 0.60 x 0.60m</t>
  </si>
  <si>
    <t>02.27.034</t>
  </si>
  <si>
    <t>Ralo hemisférico em fº fº, tipo abacaxi Ø 100mm</t>
  </si>
  <si>
    <t>PERCENTUAL:</t>
  </si>
  <si>
    <r>
      <rPr>
        <sz val="9"/>
        <rFont val="Arial"/>
        <family val="2"/>
      </rPr>
      <t>Montagem e desmontagem de andaime modular fachadeiro, com piso metálico, para edificações com múltiplos pavimentos (exclusive andaime e
limpeza). af_11/2017</t>
    </r>
  </si>
  <si>
    <r>
      <rPr>
        <sz val="9"/>
        <rFont val="Arial"/>
        <family val="2"/>
      </rPr>
      <t>Ajudante de operação em geral com encargos
complementares</t>
    </r>
  </si>
  <si>
    <r>
      <rPr>
        <sz val="9"/>
        <rFont val="Arial"/>
        <family val="2"/>
      </rPr>
      <t>Ajudante de estrutura metálica com encargos
complementares</t>
    </r>
  </si>
  <si>
    <r>
      <rPr>
        <sz val="9"/>
        <rFont val="Arial"/>
        <family val="2"/>
      </rPr>
      <t>Montador de estrutura metálica com encargos
complementares</t>
    </r>
  </si>
  <si>
    <r>
      <rPr>
        <sz val="9"/>
        <rFont val="Arial"/>
        <family val="2"/>
      </rPr>
      <t>Restauro - Equipe de pesquisa arqueológica e
cadastro - Rev 01.</t>
    </r>
  </si>
  <si>
    <r>
      <rPr>
        <sz val="9"/>
        <rFont val="Arial"/>
        <family val="2"/>
      </rPr>
      <t>Instalação provisória de energia elétrica, aerea, trifasica, em poste galvanizado, exclusive
fornecimento do medidor</t>
    </r>
  </si>
  <si>
    <r>
      <rPr>
        <sz val="9"/>
        <rFont val="Arial"/>
        <family val="2"/>
      </rPr>
      <t>Barracão para escritório de obra porte pequeno
s=25,41m2 com materiais novos</t>
    </r>
  </si>
  <si>
    <r>
      <rPr>
        <sz val="9"/>
        <rFont val="Arial"/>
        <family val="2"/>
      </rPr>
      <t>Ajudante especializado com encargos
complementares</t>
    </r>
  </si>
  <si>
    <r>
      <rPr>
        <sz val="9"/>
        <rFont val="Arial"/>
        <family val="2"/>
      </rPr>
      <t>Imunização de madeiramento de cobertura com
imunizante incolor tipo Penetrol ou similar</t>
    </r>
  </si>
  <si>
    <r>
      <rPr>
        <sz val="9"/>
        <rFont val="Arial"/>
        <family val="2"/>
      </rPr>
      <t>Locação de construção de edificação até 200m2,
inclusive execução de gabarito de madeira</t>
    </r>
  </si>
  <si>
    <r>
      <rPr>
        <sz val="9"/>
        <rFont val="Arial"/>
        <family val="2"/>
      </rPr>
      <t>Reaterro manual de valas, com compactação utilizando sêpo, sem controle do grau de
compactação</t>
    </r>
  </si>
  <si>
    <r>
      <rPr>
        <sz val="9"/>
        <rFont val="Arial"/>
        <family val="2"/>
      </rPr>
      <t>Forma plana para fundações, em compensado
resinado 12mm, 03 usos</t>
    </r>
  </si>
  <si>
    <r>
      <rPr>
        <sz val="9"/>
        <rFont val="Arial"/>
        <family val="2"/>
      </rPr>
      <t>Forma plana para estruturas, em compensado
resinado de 12mm, 03 usos, inclusive escoramento - Revisada 07.2015</t>
    </r>
  </si>
  <si>
    <r>
      <rPr>
        <sz val="9"/>
        <rFont val="Arial"/>
        <family val="2"/>
      </rPr>
      <t>Junta serrada, seção transversal dim. 5 x 10 a 40mm, inclusive tarugo e preenchimento com
mastique MBT ou similar.</t>
    </r>
  </si>
  <si>
    <r>
      <rPr>
        <sz val="9"/>
        <rFont val="Arial"/>
        <family val="2"/>
      </rPr>
      <t>Remoção de esquadria de madeira, com ou sem
batente</t>
    </r>
  </si>
  <si>
    <r>
      <rPr>
        <sz val="9"/>
        <rFont val="Arial"/>
        <family val="2"/>
      </rPr>
      <t>Demolição de pisos vinílicos (paviflex), exclusive
contra-piso</t>
    </r>
  </si>
  <si>
    <r>
      <rPr>
        <sz val="9"/>
        <rFont val="Arial"/>
        <family val="2"/>
      </rPr>
      <t>Demolição manual de piso cimentado sobre lastro
de concreto - Rev 01</t>
    </r>
  </si>
  <si>
    <r>
      <rPr>
        <sz val="9"/>
        <rFont val="Arial"/>
        <family val="2"/>
      </rPr>
      <t>Conjunto com 06 lixeiras em fibra de vidro, com
capacidade 50l cada, com tampa vai e vem</t>
    </r>
  </si>
  <si>
    <r>
      <rPr>
        <sz val="9"/>
        <rFont val="Arial"/>
        <family val="2"/>
      </rPr>
      <t>Alvenaria bloco cerâmico vedação, 9x19x24cm, e=9cm, com argamassa t5 - 1:2:8
(cimento/cal/areia), junta=1cm - Rev.09</t>
    </r>
  </si>
  <si>
    <r>
      <rPr>
        <sz val="9"/>
        <rFont val="Arial"/>
        <family val="2"/>
      </rPr>
      <t>Restauro - Reboco especial de parede, spessura
3cm, com argamassa traço 1:0,24:0,74 ( cal, arenoso e areia média)</t>
    </r>
  </si>
  <si>
    <r>
      <rPr>
        <sz val="9"/>
        <rFont val="Arial"/>
        <family val="2"/>
      </rPr>
      <t>Reboco ou emboço externo, de parede, com argamassa traço t5 - 1:2:8 (cimento / cal / areia),
espessura 2,5 cm</t>
    </r>
  </si>
  <si>
    <r>
      <rPr>
        <sz val="9"/>
        <rFont val="Arial"/>
        <family val="2"/>
      </rPr>
      <t>Contrapiso em argamassa traço 1:4 (cimento e areia), preparo manual, aplicado em áreas secas sobre laje, aderido, acabamento não reforçado,
espessura 3cm. af_07/2021</t>
    </r>
  </si>
  <si>
    <r>
      <rPr>
        <sz val="9"/>
        <rFont val="Arial"/>
        <family val="2"/>
      </rPr>
      <t>Contrapiso em argamassa traço 1:4 (cimento e areia), preparo manual, aplicado em áreas molhadas sobre laje, aderido, acabamento não
reforçado, espessura 3cm. af_07/2021</t>
    </r>
  </si>
  <si>
    <r>
      <rPr>
        <sz val="9"/>
        <rFont val="Arial"/>
        <family val="2"/>
      </rPr>
      <t>Piso em ladrilho hidráulico aplicado em ambientes
internos, incluso aplicação de resina</t>
    </r>
  </si>
  <si>
    <r>
      <rPr>
        <sz val="9"/>
        <rFont val="Arial"/>
        <family val="2"/>
      </rPr>
      <t>Revestimento Cerâmico Portobello  Ecowood
Canela 20x120 (DML)</t>
    </r>
  </si>
  <si>
    <r>
      <rPr>
        <sz val="9"/>
        <rFont val="Arial"/>
        <family val="2"/>
      </rPr>
      <t>Piso em assoalho de madeira lei (Pau D´Arco) - Comercial, réguas macho e fêmea 15cm x 2 cm,
sobre ripão de madeira 3,5cm x 5,5cm</t>
    </r>
  </si>
  <si>
    <r>
      <rPr>
        <sz val="9"/>
        <rFont val="Arial"/>
        <family val="2"/>
      </rPr>
      <t>Pintura para proteção de superfícies com
hidrofugante silicone ou similar, 02 demãos</t>
    </r>
  </si>
  <si>
    <r>
      <rPr>
        <sz val="9"/>
        <rFont val="Arial"/>
        <family val="2"/>
      </rPr>
      <t>Emassamento de cumeeira com telha cerâmica -
Rev. 02_03/2022</t>
    </r>
  </si>
  <si>
    <r>
      <rPr>
        <sz val="9"/>
        <rFont val="Arial"/>
        <family val="2"/>
      </rPr>
      <t>Madeiramento em massaranduba/madeira de lei,
acabamento serrado, c/ peça 5 x 9 cm e  ripa 5 x 1,5cm</t>
    </r>
  </si>
  <si>
    <r>
      <rPr>
        <sz val="9"/>
        <rFont val="Arial"/>
        <family val="2"/>
      </rPr>
      <t>Lançamento de concreto simples fabricado na obra, inclusive adensamento e acabamento na
infraestrutura</t>
    </r>
  </si>
  <si>
    <r>
      <rPr>
        <sz val="9"/>
        <rFont val="Arial"/>
        <family val="2"/>
      </rPr>
      <t>Ajudante de carpinteiro com encargos
complementares</t>
    </r>
  </si>
  <si>
    <r>
      <rPr>
        <sz val="9"/>
        <rFont val="Arial"/>
        <family val="2"/>
      </rPr>
      <t>Carpinteiro de formas com encargos
complementares</t>
    </r>
  </si>
  <si>
    <r>
      <rPr>
        <sz val="9"/>
        <rFont val="Arial"/>
        <family val="2"/>
      </rPr>
      <t>Instalação de tesoura (inteira ou meia), biapoiada, em madeira não aparelhada, para vãos maiores ou iguais a 10,0 m e menores que 12,0 m, incluso
içamento. af_07/2019</t>
    </r>
  </si>
  <si>
    <r>
      <rPr>
        <sz val="9"/>
        <rFont val="Arial"/>
        <family val="2"/>
      </rPr>
      <t>TERÇAS (10 UNIDADES); CUMEEIRA (01
UNIDADE)</t>
    </r>
  </si>
  <si>
    <r>
      <rPr>
        <sz val="9"/>
        <rFont val="Arial"/>
        <family val="2"/>
      </rPr>
      <t>Cumeeira normal em fibrocimento para telha de
6mm</t>
    </r>
  </si>
  <si>
    <r>
      <rPr>
        <sz val="9"/>
        <rFont val="Arial"/>
        <family val="2"/>
      </rPr>
      <t>FORRO TABUAS DE MADEIRA
(RESTAURAÇÃO)</t>
    </r>
  </si>
  <si>
    <r>
      <rPr>
        <sz val="9"/>
        <rFont val="Arial"/>
        <family val="2"/>
      </rPr>
      <t>Restauro - Restauração de forro de madeira compreendendo substituição de peças de apoio até 70%, raspagem, calafetagem, enceramento e
parquetagem</t>
    </r>
  </si>
  <si>
    <r>
      <rPr>
        <sz val="9"/>
        <rFont val="Arial"/>
        <family val="2"/>
      </rPr>
      <t>Restauro - Imunização de esquadrias e forros de
madeira com aplicação de K. Otek</t>
    </r>
  </si>
  <si>
    <r>
      <rPr>
        <sz val="9"/>
        <rFont val="Arial"/>
        <family val="2"/>
      </rPr>
      <t>Porta em madeira de lei, muiracatiara, de abrir,
exclusive batente e ferragens ou similar</t>
    </r>
  </si>
  <si>
    <r>
      <rPr>
        <sz val="9"/>
        <rFont val="Arial"/>
        <family val="2"/>
      </rPr>
      <t>Conjunto de ferragens para janela em madeira,
basculante convencional, acabamento cromado</t>
    </r>
  </si>
  <si>
    <r>
      <rPr>
        <sz val="9"/>
        <rFont val="Arial"/>
        <family val="2"/>
      </rPr>
      <t>Pavimentação com pedra calcárea faceada,
assentada com argamassa de cal e areia</t>
    </r>
  </si>
  <si>
    <r>
      <rPr>
        <sz val="9"/>
        <rFont val="Arial"/>
        <family val="2"/>
      </rPr>
      <t>Pintura de acabamento com aplicação de 02 demãos de tinta PVA latex para interiores - cores
convencionais - Rev 03</t>
    </r>
  </si>
  <si>
    <r>
      <rPr>
        <sz val="9"/>
        <rFont val="Arial"/>
        <family val="2"/>
      </rPr>
      <t>Emassamento de superfície, com aplicação de 01 demão de massa acrílica, lixamento e retoques -
Rev 03</t>
    </r>
  </si>
  <si>
    <r>
      <rPr>
        <sz val="9"/>
        <rFont val="Arial"/>
        <family val="2"/>
      </rPr>
      <t>Pintura com aplicação de 02 demãos de cal
hidratada (MURO)</t>
    </r>
  </si>
  <si>
    <r>
      <rPr>
        <sz val="9"/>
        <rFont val="Arial"/>
        <family val="2"/>
      </rPr>
      <t>Pintura de acabamento com lixamento e aplicação de 02 demãos de esmalte sintético sobre madeira -
R1</t>
    </r>
  </si>
  <si>
    <r>
      <rPr>
        <sz val="9"/>
        <rFont val="Arial"/>
        <family val="2"/>
      </rPr>
      <t>Pintura de acabamento com lixamento e aplicação
de 02 demãos de esmalte sintético sobre madeira - R1</t>
    </r>
  </si>
  <si>
    <r>
      <rPr>
        <sz val="9"/>
        <rFont val="Arial"/>
        <family val="2"/>
      </rPr>
      <t>02.17.005.004.
009</t>
    </r>
  </si>
  <si>
    <r>
      <rPr>
        <sz val="9"/>
        <rFont val="Arial"/>
        <family val="2"/>
      </rPr>
      <t>Restauro - Restauração de Revestimento (reboco)
(INFERIOR 30%)</t>
    </r>
  </si>
  <si>
    <r>
      <rPr>
        <sz val="9"/>
        <rFont val="Arial"/>
        <family val="2"/>
      </rPr>
      <t>Restauro - Restauração de revestimento (Reboco) em fachadas de obras do Patrimônio Histórico -
Rev. 02  02/2022</t>
    </r>
  </si>
  <si>
    <r>
      <rPr>
        <sz val="9"/>
        <rFont val="Arial"/>
        <family val="2"/>
      </rPr>
      <t>Restauro - Fixação e tratamento de elementos
decorativos</t>
    </r>
  </si>
  <si>
    <r>
      <rPr>
        <sz val="9"/>
        <rFont val="Arial"/>
        <family val="2"/>
      </rPr>
      <t>Bancada em granito branco polar, dimensões 1.55 x
0.60m (e=2cm) (COPA)</t>
    </r>
  </si>
  <si>
    <r>
      <rPr>
        <sz val="9"/>
        <rFont val="Arial"/>
        <family val="2"/>
      </rPr>
      <t>Torneira para lavatório, de mesa, bica baixa, linha
Link, ref.1197 C.LNK, d=1/2", da Deca ou similar</t>
    </r>
  </si>
  <si>
    <r>
      <rPr>
        <sz val="9"/>
        <rFont val="Arial"/>
        <family val="2"/>
      </rPr>
      <t>Cuba de aço inox 304, dimensões 34 x 56 x 17cm, para instalação em bancada, c/válvula cromada 3 1/2", ref.94024-207, Tramontina ou similar,
exclusive sifão, torneira e engate</t>
    </r>
  </si>
  <si>
    <r>
      <rPr>
        <sz val="9"/>
        <rFont val="Arial"/>
        <family val="2"/>
      </rPr>
      <t>Vaso sanitário convencional p/deficientes físicos, linha conforto vogue plus P51, DECA ou similar, c/assento DECA conforto AP52 ou similar, cj.de fixação DECA SP13 ou similar, anel vedação, tubo ligação cromado, engate plástico, exceto cx.
descarga</t>
    </r>
  </si>
  <si>
    <r>
      <rPr>
        <sz val="9"/>
        <rFont val="Arial"/>
        <family val="2"/>
      </rPr>
      <t>Barra de apoio, reta, fixa, em aço inox, l=80cm, d=1
1/2", Jackwal ou similar (WC's PNE)</t>
    </r>
  </si>
  <si>
    <r>
      <rPr>
        <sz val="9"/>
        <rFont val="Arial"/>
        <family val="2"/>
      </rPr>
      <t>Bancada em nanoglass branco, dimensões 1.20 x 0.50m (e=2cm), com rodapia em nanoglass branco,
dimensões 1.70 x 0,15m (e=2cm)</t>
    </r>
  </si>
  <si>
    <r>
      <rPr>
        <sz val="9"/>
        <rFont val="Arial"/>
        <family val="2"/>
      </rPr>
      <t>Vaso sanitario c/caixa de descarga acoplada, linha vogue plus CP525, DECA ou similar, inclusive assento ASTRA TPK ou similar, conj. de fixação DECA SP13 ou similar, anel de vedação e engate
plástico (WC PREFEITO)</t>
    </r>
  </si>
  <si>
    <r>
      <rPr>
        <sz val="9"/>
        <rFont val="Arial"/>
        <family val="2"/>
      </rPr>
      <t>Cuba de embutir (deca linha carrara ref l36) para instalação em bancadas,com sifão cromado (deca ref c1680), engate cromado (deca), torneira de metal (deca ref1190) , válvula cromada (deca
ref1600) ou similares (WC PREFEITO)</t>
    </r>
  </si>
  <si>
    <r>
      <rPr>
        <sz val="9"/>
        <rFont val="Arial"/>
        <family val="2"/>
      </rPr>
      <t>Bancada em granito branco polar, dimensões 1.20 x
0.60m (e=2cm) (SALA APOIO)</t>
    </r>
  </si>
  <si>
    <r>
      <rPr>
        <sz val="9"/>
        <rFont val="Arial"/>
        <family val="2"/>
      </rPr>
      <t>Cuba de aço inox 304, dimensões 34 x 50cm, para instalação em bancada, c/ válvula cromada (deca ref 1623), sifão  cromado (deca ref c1680), torneira cromada (deca linha c40 ref1159) e engate de
plástico ou similares - Rev 02</t>
    </r>
  </si>
  <si>
    <r>
      <rPr>
        <sz val="9"/>
        <rFont val="Arial"/>
        <family val="2"/>
      </rPr>
      <t>Tanque de louça (deca reftq 03) com coluna (deca refct 25), com torneira metálica (deca linha c23 ref 1153), c/ válvula de plástico e conjunto de fixação
ou similares</t>
    </r>
  </si>
  <si>
    <r>
      <rPr>
        <sz val="9"/>
        <rFont val="Arial"/>
        <family val="2"/>
      </rPr>
      <t>Torneira cromada para tanque/jardim, 1/2", ref.1153
C39, DECA ou similar</t>
    </r>
  </si>
  <si>
    <r>
      <rPr>
        <sz val="9"/>
        <rFont val="Arial"/>
        <family val="2"/>
      </rPr>
      <t>Saboneteira plastica tipo dispenser para sabonete liquido com reservatorio 800 a 1500 ml, incluso
fixação. af_01/2020</t>
    </r>
  </si>
  <si>
    <r>
      <rPr>
        <sz val="9"/>
        <rFont val="Arial"/>
        <family val="2"/>
      </rPr>
      <t>Cabide em aço inox, DECA 2060 C40, acabamento
cromado ou similar</t>
    </r>
  </si>
  <si>
    <r>
      <rPr>
        <sz val="9"/>
        <rFont val="Arial"/>
        <family val="2"/>
      </rPr>
      <t>Ponto de tomada 2p+t, ABNT, de embutir, 10 A, com eletroduto de pvc rígido embutido  Ø 3/4", fio rigido 2,5mm² (fio 12), inclusive placa em pvc e
aterramento</t>
    </r>
  </si>
  <si>
    <r>
      <rPr>
        <sz val="9"/>
        <rFont val="Arial"/>
        <family val="2"/>
      </rPr>
      <t>Ponto de tomada 2p+t de sobrepor, 10 A, de uso geral,  ABNT, c/canaleta plastica
20x10mm,"Sistema X", inclusive aterramento</t>
    </r>
  </si>
  <si>
    <r>
      <rPr>
        <sz val="9"/>
        <rFont val="Arial"/>
        <family val="2"/>
      </rPr>
      <t>Luminária de emergência, de sobrepor, 30 LEDS 1.2W, 6000K, autonomia de 2h/4h, G-light
LNE30LED-1.2L-3C ou similar</t>
    </r>
  </si>
  <si>
    <r>
      <rPr>
        <sz val="9"/>
        <rFont val="Arial"/>
        <family val="2"/>
      </rPr>
      <t>Tomada 2p + t, ABNT, de embutir, 20 A, com placa
em pvc</t>
    </r>
  </si>
  <si>
    <r>
      <rPr>
        <sz val="9"/>
        <rFont val="Arial"/>
        <family val="2"/>
      </rPr>
      <t>Tomada alta de embutir (1 módulo), 2p+t 10 a, incluindo suporte e placa - fornecimento e
instalação. af_03/2023</t>
    </r>
  </si>
  <si>
    <r>
      <rPr>
        <sz val="9"/>
        <rFont val="Arial"/>
        <family val="2"/>
      </rPr>
      <t>Tomada média de embutir (1 módulo), 2p+t 10 a, incluindo suporte e placa - fornecimento e
instalação. af_03/2023</t>
    </r>
  </si>
  <si>
    <r>
      <rPr>
        <sz val="9"/>
        <rFont val="Arial"/>
        <family val="2"/>
      </rPr>
      <t>Luminária de emergência, de sobrepor, 30 LEDS
1.2W, 6000K, autonomia de 2h/4h, G-light LNE30LED-1.2L-3C ou similar</t>
    </r>
  </si>
  <si>
    <r>
      <rPr>
        <sz val="9"/>
        <rFont val="Arial"/>
        <family val="2"/>
      </rPr>
      <t>Quadro de distribuição de embutir, em chapa de aço, para até 18 disjuntores, com barramento,
padrão DIN, exclusive disjuntores</t>
    </r>
  </si>
  <si>
    <r>
      <rPr>
        <sz val="9"/>
        <rFont val="Arial"/>
        <family val="2"/>
      </rPr>
      <t>Caixa de passagem em pvc tipo aquatic,
100x100x50mm</t>
    </r>
  </si>
  <si>
    <r>
      <rPr>
        <sz val="9"/>
        <rFont val="Arial"/>
        <family val="2"/>
      </rPr>
      <t>Quadro de medição trifásica em Noril com lente
para leitura</t>
    </r>
  </si>
  <si>
    <r>
      <rPr>
        <sz val="9"/>
        <rFont val="Arial"/>
        <family val="2"/>
      </rPr>
      <t>Poste de concreto duplo T (DT)  7/600 -
fornecimento e assentamento</t>
    </r>
  </si>
  <si>
    <r>
      <rPr>
        <sz val="9"/>
        <rFont val="Arial"/>
        <family val="2"/>
      </rPr>
      <t>Luminária de sobrepor com aletas, para lâmpada fluorescente, 2 x 32w, ref. TCS020232CIRL, da
Philips, inclusive reator e lâmpada</t>
    </r>
  </si>
  <si>
    <r>
      <rPr>
        <sz val="9"/>
        <rFont val="Arial"/>
        <family val="2"/>
      </rPr>
      <t>Ponto de interruptor 02 seções (2 s) aparente com
eletroduto de ferro galvanizado Ø 3/4"</t>
    </r>
  </si>
  <si>
    <r>
      <rPr>
        <sz val="9"/>
        <rFont val="Arial"/>
        <family val="2"/>
      </rPr>
      <t>Luminária calha sobrepor p/lamp.fluorescente 1x40w, completa, incl.reator convencional e
lampada - Rev. 01</t>
    </r>
  </si>
  <si>
    <r>
      <rPr>
        <sz val="9"/>
        <rFont val="Arial"/>
        <family val="2"/>
      </rPr>
      <t>Luminária cilíndrica de sobrepor em alumínio pintado em marrom padrão lumini,ref. T069, da Lumini, incluise duas lâmpadas fluocompactas de
20W, temp. cor 2700K</t>
    </r>
  </si>
  <si>
    <r>
      <rPr>
        <sz val="9"/>
        <rFont val="Arial"/>
        <family val="2"/>
      </rPr>
      <t>Ponto de interruptor 01 seção (1 s) aparente com
eletroduto de ferro galvanizado Ø 3/4"</t>
    </r>
  </si>
  <si>
    <r>
      <rPr>
        <sz val="9"/>
        <rFont val="Arial"/>
        <family val="2"/>
      </rPr>
      <t>Ponto de interruptor 01 seção (1 s) embutido com
eletroduto de pvc rígido Ø 3/4"</t>
    </r>
  </si>
  <si>
    <r>
      <rPr>
        <sz val="9"/>
        <rFont val="Arial"/>
        <family val="2"/>
      </rPr>
      <t>Ponto de interruptor 03 seções embutido, com
eletroduto de pvc rígido roscável Ø 3/4"</t>
    </r>
  </si>
  <si>
    <r>
      <rPr>
        <sz val="9"/>
        <rFont val="Arial"/>
        <family val="2"/>
      </rPr>
      <t>Luminária hermética de sobrepor para fluorescente tubular T5, 2x28w, IP65, modelo: Ourofort, ref.:
1527, da Ourolux ou similar</t>
    </r>
  </si>
  <si>
    <r>
      <rPr>
        <sz val="9"/>
        <rFont val="Arial"/>
        <family val="2"/>
      </rPr>
      <t>Caixa de passagem 20x20x12cm, em chapa aço
galvanizado, embutida</t>
    </r>
  </si>
  <si>
    <r>
      <rPr>
        <sz val="9"/>
        <rFont val="Arial"/>
        <family val="2"/>
      </rPr>
      <t>Luminária de piso corpo em alumínio com lâmpada de led 1,4w, ref.: BBC200 LED-HB/WW PSU 220-
240V II, da Philips ou similar</t>
    </r>
  </si>
  <si>
    <r>
      <rPr>
        <sz val="9"/>
        <rFont val="Arial"/>
        <family val="2"/>
      </rPr>
      <t>Luminária tipo calha, de sobrepor, com 1 lâmpada tubular fluorescente de 20 w, com reator de partida convencional - fornecimento e instalação.
af_02/2020</t>
    </r>
  </si>
  <si>
    <r>
      <rPr>
        <sz val="9"/>
        <rFont val="Arial"/>
        <family val="2"/>
      </rPr>
      <t>Placa de indicativa de "EXTINTOR" em pvc, dim.:
20 x 20 cm</t>
    </r>
  </si>
  <si>
    <r>
      <rPr>
        <sz val="9"/>
        <rFont val="Arial"/>
        <family val="2"/>
      </rPr>
      <t>Placa de proibição de acesso e elevadores em
acrílico</t>
    </r>
  </si>
  <si>
    <r>
      <rPr>
        <sz val="9"/>
        <rFont val="Arial"/>
        <family val="2"/>
      </rPr>
      <t>Ponto de gás de cozinha com tubo cobre soldável para 02 botijões, registro ou regulador, exclusive
botijões</t>
    </r>
  </si>
  <si>
    <r>
      <rPr>
        <sz val="9"/>
        <rFont val="Arial"/>
        <family val="2"/>
      </rPr>
      <t>Regulador de alta pressão, d=28mm, tipo Fisher,
classe 300, 1º estágio (instalação gás)</t>
    </r>
  </si>
  <si>
    <r>
      <rPr>
        <sz val="9"/>
        <rFont val="Arial"/>
        <family val="2"/>
      </rPr>
      <t>Impermeabilização c/manta asfáltica 3mm, classe B, estrudada c/reforço de não tecido de poliéster, inclusive aplicação de 1 demão de primer e
proteção mecânica traço 1:3</t>
    </r>
  </si>
  <si>
    <r>
      <rPr>
        <sz val="9"/>
        <rFont val="Arial"/>
        <family val="2"/>
      </rPr>
      <t>Sinalização para deficientes - placa metálica para
corrimão em braille, dim 90 x 25 mm</t>
    </r>
  </si>
  <si>
    <r>
      <rPr>
        <sz val="9"/>
        <rFont val="Arial"/>
        <family val="2"/>
      </rPr>
      <t>Guarda-corpo em tubo de aço inox ø=1 1/2", duplo, com montantes e fechamento em tubo inox ø=1 1/2", h=96cm, c/acabamento polido, p/fixação em
piso</t>
    </r>
  </si>
  <si>
    <r>
      <rPr>
        <sz val="9"/>
        <rFont val="Arial"/>
        <family val="2"/>
      </rPr>
      <t>Guarda-corpo h = 1,10m e Corrimão em Aço Inox, barras superiores alt=0,92m e 0,70m e barra inferior, diam= 1.1/2" r, barras verticais d=3/4" a
cada 0,11m, curvas de aço inox.</t>
    </r>
  </si>
  <si>
    <r>
      <rPr>
        <sz val="9"/>
        <rFont val="Arial"/>
        <family val="2"/>
      </rPr>
      <t>Caixa d´água em polietileno, 500 litros -
fornecimento e instalação. af_06/2021</t>
    </r>
  </si>
  <si>
    <r>
      <rPr>
        <sz val="9"/>
        <rFont val="Arial"/>
        <family val="2"/>
      </rPr>
      <t>Placa de inauguração de obra em alumínio 0,50 x
0,70 m</t>
    </r>
  </si>
  <si>
    <r>
      <rPr>
        <sz val="9"/>
        <rFont val="Arial"/>
        <family val="2"/>
      </rPr>
      <t>Instalação de vidro laminado, e = 12 mm (4+4+4),
encaixado em perfil u. af_01/2021_ps</t>
    </r>
  </si>
  <si>
    <r>
      <rPr>
        <sz val="9"/>
        <rFont val="Arial"/>
        <family val="2"/>
      </rPr>
      <t>Tubo pvc rígido soldável marrom p/ água, d = 20
mm (1/2")</t>
    </r>
  </si>
  <si>
    <r>
      <rPr>
        <sz val="9"/>
        <rFont val="Arial"/>
        <family val="2"/>
      </rPr>
      <t>Tubo pvc rígido soldável marrom p/ água, d = 25
mm (3/4")</t>
    </r>
  </si>
  <si>
    <r>
      <rPr>
        <sz val="9"/>
        <rFont val="Arial"/>
        <family val="2"/>
      </rPr>
      <t>Tubo pvc rígido soldável marrom p/ água, d = 32
mm (1")</t>
    </r>
  </si>
  <si>
    <r>
      <rPr>
        <sz val="9"/>
        <rFont val="Arial"/>
        <family val="2"/>
      </rPr>
      <t>Joelho 90º de pvc rígido soldável, marrom  diâm =
32mm</t>
    </r>
  </si>
  <si>
    <r>
      <rPr>
        <sz val="9"/>
        <rFont val="Arial"/>
        <family val="2"/>
      </rPr>
      <t>Joelho 90° pvc rígido soldável e c/rosca, diam =
20mm x 1/2"</t>
    </r>
  </si>
  <si>
    <r>
      <rPr>
        <sz val="9"/>
        <rFont val="Arial"/>
        <family val="2"/>
      </rPr>
      <t>Bucha de redução curta de pvc rígido soldável,
marrom, diâm = 25 x 20mm</t>
    </r>
  </si>
  <si>
    <r>
      <rPr>
        <sz val="9"/>
        <rFont val="Arial"/>
        <family val="2"/>
      </rPr>
      <t>Bucha de redução curta de pvc rígido soldável,
marrom, diâm = 32 x 25mm</t>
    </r>
  </si>
  <si>
    <r>
      <rPr>
        <sz val="9"/>
        <rFont val="Arial"/>
        <family val="2"/>
      </rPr>
      <t>Registro gaveta c/ canopla cromada, d=15mm (1/2")
- ref.1509 Deca ou similar</t>
    </r>
  </si>
  <si>
    <r>
      <rPr>
        <sz val="9"/>
        <rFont val="Arial"/>
        <family val="2"/>
      </rPr>
      <t>Registro gaveta c/ canopla cromada, d=20mm (3/4")
- ref.1509 Deca ou similar</t>
    </r>
  </si>
  <si>
    <r>
      <rPr>
        <sz val="9"/>
        <rFont val="Arial"/>
        <family val="2"/>
      </rPr>
      <t>Registro gaveta bruto, d = 25 mm (1") - ref.1502-B,
Pn16, Deca ou similar</t>
    </r>
  </si>
  <si>
    <r>
      <rPr>
        <sz val="9"/>
        <rFont val="Arial"/>
        <family val="2"/>
      </rPr>
      <t>Conjunto moto-bomba com motor de 1/3 cv, trifásico, bomba centrífuga, sucção=3/4", recalque=3/4", pr. máx. 18 mca, alt. sucção 8 mca. faixas hm (m) - q (m3/h) : (17-1,8)(14-4,1)(11-5,6)(8-
6,9)(5-8,0), inclusive chave de partida direta</t>
    </r>
  </si>
  <si>
    <r>
      <rPr>
        <sz val="9"/>
        <rFont val="Arial"/>
        <family val="2"/>
      </rPr>
      <t>Válvula retenção universal (horizontal ou vertical),
bronze, d = 19 mm (3/4")</t>
    </r>
  </si>
  <si>
    <r>
      <rPr>
        <sz val="9"/>
        <rFont val="Arial"/>
        <family val="2"/>
      </rPr>
      <t>Fornecimento e assentamento de hidrômetro dn
1/2", vazão 3,0m3/h</t>
    </r>
  </si>
  <si>
    <r>
      <rPr>
        <sz val="9"/>
        <rFont val="Arial"/>
        <family val="2"/>
      </rPr>
      <t>Tubo pvc rígido c/anel borracha, serie normal,
p/esgoto predial, d =  40mm</t>
    </r>
  </si>
  <si>
    <r>
      <rPr>
        <sz val="9"/>
        <rFont val="Arial"/>
        <family val="2"/>
      </rPr>
      <t>Tubo pvc rígido c/anel borracha, serie normal,
p/esgoto predial, d =  50mm</t>
    </r>
  </si>
  <si>
    <r>
      <rPr>
        <sz val="9"/>
        <rFont val="Arial"/>
        <family val="2"/>
      </rPr>
      <t>Tubo pvc rígido c/anel borracha, serie normal,
p/esgoto predial, d =  75mm</t>
    </r>
  </si>
  <si>
    <r>
      <rPr>
        <sz val="9"/>
        <rFont val="Arial"/>
        <family val="2"/>
      </rPr>
      <t>Tubo pvc rígido c/anel borracha, serie normal,
p/esgoto predial, d = 100mm</t>
    </r>
  </si>
  <si>
    <r>
      <rPr>
        <sz val="9"/>
        <rFont val="Arial"/>
        <family val="2"/>
      </rPr>
      <t>Joelho 45º de pvc rígido soldável, marrom  diâm =
32mm</t>
    </r>
  </si>
  <si>
    <r>
      <rPr>
        <sz val="9"/>
        <rFont val="Arial"/>
        <family val="2"/>
      </rPr>
      <t>Joelho de 45° em pvc rígido soldável, para esgoto
secundário, diâm = 40mm</t>
    </r>
  </si>
  <si>
    <r>
      <rPr>
        <sz val="9"/>
        <rFont val="Arial"/>
        <family val="2"/>
      </rPr>
      <t>Joelho 45° em pvc rígido c/ anéis, para esgoto
predial, diâm = 50mm</t>
    </r>
  </si>
  <si>
    <r>
      <rPr>
        <sz val="9"/>
        <rFont val="Arial"/>
        <family val="2"/>
      </rPr>
      <t>Joelho 45° em pvc rígido c/ anéis, para esgoto
predial, diâm =100mm</t>
    </r>
  </si>
  <si>
    <r>
      <rPr>
        <sz val="9"/>
        <rFont val="Arial"/>
        <family val="2"/>
      </rPr>
      <t>Joelho de 90° em pvc rígido c/ anéis, para esgoto
secundário, diâm = 40mm</t>
    </r>
  </si>
  <si>
    <r>
      <rPr>
        <sz val="9"/>
        <rFont val="Arial"/>
        <family val="2"/>
      </rPr>
      <t>Joelho 90° em pvc rígido c/ anéis, para esgoto
predial, diâm = 50mm</t>
    </r>
  </si>
  <si>
    <r>
      <rPr>
        <sz val="9"/>
        <rFont val="Arial"/>
        <family val="2"/>
      </rPr>
      <t>Joelho 90° em pvc rígido c/ anéis, para esgoto
predial, diâm =100mm</t>
    </r>
  </si>
  <si>
    <r>
      <rPr>
        <sz val="9"/>
        <rFont val="Arial"/>
        <family val="2"/>
      </rPr>
      <t>Tê sanitário em pvc rígido c/ anéis, para esgoto
primário, diâm = 50 x 50mm</t>
    </r>
  </si>
  <si>
    <r>
      <rPr>
        <sz val="9"/>
        <rFont val="Arial"/>
        <family val="2"/>
      </rPr>
      <t>Tê sanitário em pvc rígido c/ anéis, para esgoto
primário, diâm =100 x 100mm</t>
    </r>
  </si>
  <si>
    <r>
      <rPr>
        <sz val="9"/>
        <rFont val="Arial"/>
        <family val="2"/>
      </rPr>
      <t>Redução excêntrica em pvc rígido c/ anéis, para
esgoto primário, diâm =100 x 50mm</t>
    </r>
  </si>
  <si>
    <r>
      <rPr>
        <sz val="9"/>
        <rFont val="Arial"/>
        <family val="2"/>
      </rPr>
      <t>Bucha de redução curta de pvc rígido soldável,
marrom, diâm = 40 x 32mm</t>
    </r>
  </si>
  <si>
    <r>
      <rPr>
        <sz val="9"/>
        <rFont val="Arial"/>
        <family val="2"/>
      </rPr>
      <t>Bucha de redução longa de pvc rígido soldável,
marrom, diâm = 50 x 32mm</t>
    </r>
  </si>
  <si>
    <r>
      <rPr>
        <sz val="9"/>
        <rFont val="Arial"/>
        <family val="2"/>
      </rPr>
      <t>Adaptador pvc rígido soldável c/ flange e anel, p/
caixa d'água diâm = 50mm x 11/2"</t>
    </r>
  </si>
  <si>
    <r>
      <rPr>
        <sz val="9"/>
        <rFont val="Arial"/>
        <family val="2"/>
      </rPr>
      <t>Tubo pvc, série r, água pluvial, dn 100 mm, fornecido e instalado em condutores verticais de
águas pluviais. af_06/2022</t>
    </r>
  </si>
  <si>
    <r>
      <rPr>
        <sz val="9"/>
        <color rgb="FFFFFFFF"/>
        <rFont val="Arial"/>
        <family val="2"/>
      </rPr>
      <t>TOTAL GERAL:</t>
    </r>
  </si>
  <si>
    <r>
      <rPr>
        <sz val="9"/>
        <rFont val="Arial"/>
        <family val="2"/>
      </rPr>
      <t>ATESTAMOS QUE OS SERVIÇOS CONSTANTES NESTE BM FORAM RECEBIDOS POR NÓS EM PERFEITA ORDEM.
DATA:</t>
    </r>
  </si>
  <si>
    <r>
      <rPr>
        <sz val="9"/>
        <rFont val="Arial"/>
        <family val="2"/>
      </rPr>
      <t>APROVADO PARA PAGAMENTO
DATA:</t>
    </r>
  </si>
  <si>
    <t>RELATÓRIO DE MEDIÇÕES</t>
  </si>
  <si>
    <t>Ordem de Serviço:</t>
  </si>
  <si>
    <t>Contrato N.º :</t>
  </si>
  <si>
    <t>* SERVIÇOS E OBRAS *</t>
  </si>
  <si>
    <t>30-2024</t>
  </si>
  <si>
    <t>Início:</t>
  </si>
  <si>
    <t>CONTRATANTE:</t>
  </si>
  <si>
    <t>Boletim</t>
  </si>
  <si>
    <t>Período da Medição:</t>
  </si>
  <si>
    <t>Data da medição:</t>
  </si>
  <si>
    <t>PREFEITURA MUNICIPAL DE SÃO CRISTÓVÃO/SE</t>
  </si>
  <si>
    <t>de Medição:</t>
  </si>
  <si>
    <t>OBJETO DO CONTRATO / LOCALIZAÇÃO:</t>
  </si>
  <si>
    <t>CONTRATADA:</t>
  </si>
  <si>
    <t>ENDEREÇO:</t>
  </si>
  <si>
    <t>C.N.P.J.:</t>
  </si>
  <si>
    <t>ESSENCIAL TRANSPORTES E SERVIÇOS ELÉTRICOS LTDA-ME</t>
  </si>
  <si>
    <t>RUA DR JOSÉ CALUMBY, Nº 1202, PEREIRA LOBO, ARACAJU/SE</t>
  </si>
  <si>
    <t>REFORMA E RESTAURAÇÃO DA PREFEITURA MUNICIPAL DE SÃO CRISTÓVÃO - SERVIÇOS</t>
  </si>
  <si>
    <t>UM MILHÃO, QUINHENTOS E QUARENTA E CINCO MIL, QUINHENTOS E SETENTA E UM REAIS E VINTE E SETE CENTAVOS</t>
  </si>
  <si>
    <r>
      <rPr>
        <b/>
        <sz val="9"/>
        <rFont val="Arial"/>
        <family val="2"/>
      </rPr>
      <t>Reforma e Restauração da Prefeitura Municipal
de São Cristovão</t>
    </r>
  </si>
  <si>
    <t>Caixa de passagem em alvenaria de tijolos maciços esp. = 0,12m,  dim. int. =  0.40 x 0.40 x 0.60m, com grelha de ferro fundido</t>
  </si>
  <si>
    <t>Junção simples em pvc rígido c/ anéis, para esgoto primário, diâm = 100 x 100mm</t>
  </si>
  <si>
    <t>Junção simples em pvc rígido c/ anéis, para esgoto primário, diâm =100 x 50mm</t>
  </si>
  <si>
    <t>Junção simples em pvc rígido c/ anéis, para esgoto primário, diâm = 50 x 50mm</t>
  </si>
  <si>
    <t>Junção simples, pvc, serie normal, esgoto predial, dn 40 mm, junta soldável, fornecido e instalado em ramal de descarga ou ramal de esgoto sanitário. af_08/2022</t>
  </si>
  <si>
    <t>Fossa séptica em alvenaria bloco de cimento e concreto armado, dimensões internas 2,20 x 1,10 x 1,20 m</t>
  </si>
  <si>
    <t>Execução de reservatório elevado de água (2000 litros) em canteiro de obra, apoiado em estrutura de madeira. af_02/2016_pa</t>
  </si>
  <si>
    <t>Fornecimento e instalação de plataforma elevatória vertical Sofity, PNE, 02 paradas, 900x1400x1300mm, p/ 01 cadeirante e 01 acomp. em chapa de ferro pintado, c/ 01 entrada, vel. 06m/min, percurso 3.0m, RD Mont Elevadores ou similar</t>
  </si>
  <si>
    <t>Sinalização para deficientes - faixa para degraus em borracha, dim 200 x 30mm</t>
  </si>
  <si>
    <t>Sinalização para deficientes - placa em braille - em pvc (ps), dim: 23 x 15 cm</t>
  </si>
  <si>
    <t>Concretagem de edificações (paredes e lajes) feitas com sistema de fôrmas manuseáveis, com concreto usinado autoadensável fck 20 mpa - lançamento e acabamento. af_06/2015</t>
  </si>
  <si>
    <t>Placa de sinalização de abandono em acrílico, 0.30 x 0.12 m</t>
  </si>
  <si>
    <t>Extintor de pó químico ABC, capacidade 6 kg, alcance médio do jato 5m , tempo de descarga 12s, NBR9443, 9444, 10721</t>
  </si>
  <si>
    <t>Extintor de água pressurizada capacidade 10 litros, instalado</t>
  </si>
  <si>
    <t>Barracão para banheiro e vestiário de obra, s=35,10m², capacidade 20 operários com materiais novos</t>
  </si>
  <si>
    <t>Barracão aberto para refeitório de obra (capacidade 24 refeições simultâneas)-s=61,60m2 com materiais novos</t>
  </si>
  <si>
    <t>Barracão fechado porte pequeno para depósito de cimento e almoxarifado (s=38,72 m2) com materiais novos</t>
  </si>
  <si>
    <t>Limpeza manual de terreno com vegetação rasteira, incluindo roçagem e queima</t>
  </si>
  <si>
    <t>Bebedouro elétrico de pressão 40 litros inox, 110v, Masterfrio ou similar</t>
  </si>
  <si>
    <t>Tapume em chapa galvanizada nº30, esp=0,35mm, h=2,00m, exclusive pintura</t>
  </si>
  <si>
    <t>Placa de obra em chapa aço galvanizado, instalada - Rev 02_01/2022</t>
  </si>
  <si>
    <t>Imunização de madeira contra cupim, com aplicação de 01 demão de Pentox ou similar</t>
  </si>
  <si>
    <t>Lastro de concreto simples regularizado, fck=13,5 mpa,lançado e adensado</t>
  </si>
  <si>
    <t>Impermeabilização de superfície com argamassa de cimento e areia, com aditivo impermeabilizante, e = 1,5cm. af_09/2023</t>
  </si>
  <si>
    <t>Escavação manual de vala ou cava em material de 1ª categoria, profundidade até 1,50m</t>
  </si>
  <si>
    <t>Impermeabilização c/ manta asfáltica 4mm, estruturada com não-tecido de poliéster, inclusive aplicação de 1 demão de primer, exceto proteção mecânica</t>
  </si>
  <si>
    <t>Demolição de alvenaria de bloco cerâmico e=0,09m revestida</t>
  </si>
  <si>
    <t>Restauro - Acabamento de alvenaria de tijolo em cornija com finalização em emboço especial de cal e areia com até 30cm de altura</t>
  </si>
  <si>
    <t>Alvenaria pedra calcárea argamassada c/ cimento e areia traço t-4 (1:5) - 1 saco cimento 50kg / 5 padiolas areia dim. 0,35z0,45x0,23m - Confecção mecânica e transporte</t>
  </si>
  <si>
    <t>Parede com sistema em chapas de gesso para drywall, uso interno, com duas faces simples e estrutura metálica com guias simples para paredes com área líquida maior ou igual a 6 m2, com vãos. af_07/2023_ps</t>
  </si>
  <si>
    <t>Descarte de resíduos da construção civil em área licenciada</t>
  </si>
  <si>
    <t>Baias em tábuas de madeira, com 04 módulos, com dimensões 3,00 x 3,00m cada, hútil=0,90m, destinadas ao armazenamento de resíduos sólidos classes 1, 2, 3, e 4.</t>
  </si>
  <si>
    <t>Chapisco em parede com argamassa traço t1 - 1:3 (cimento / areia) - Revisado 08/2015</t>
  </si>
  <si>
    <t>Chapisco em parede com argamassa traço t1 - 1:3(cimento / areia) - Revisado 08/2015</t>
  </si>
  <si>
    <t>Reboco ou emboço interno, de parede, com argamassa traço t6 - 1:2:10 (cimento / cal / areia), espessura 1,5 cm</t>
  </si>
  <si>
    <t>Reboco ou emboço interno, de parede, com argamassa traço t6 - 1:2:10 (cimento / cal / areia),espessura 1,5 cm</t>
  </si>
  <si>
    <t>Chapisco em teto, e=5mm, com argamassa traço t1 1:3 (cimento / areia) - revisasa 08/2015</t>
  </si>
  <si>
    <t>Reboco ou emboço interno, de teto, com argamassa traço t6 - 1:2:10 (cimento / cal / areia), espessura 1,5 cm</t>
  </si>
  <si>
    <t>Impermeabilizante flexivel à base de Resina Termoplastica tipo Denvertec Elastic, marca Denver ou similar</t>
  </si>
  <si>
    <t>Restauração e/ou recuperação de assoalho madeira lei, réguas macho e fêmea, l = 20 a 30cm x 2cm, sobre ripão 3,5cm x 5,5cm, inclusive enchimento e raspagem</t>
  </si>
  <si>
    <t>Revestimento cerâmico para piso ou parede, 90 x 90 cm, porcelanato, linha Twist Fog Ext 90 x 90 cm, Portobello ou similar, aplicado com argamassa industrializada ac-iii, rejuntado, exclusive regularização de base ou emboço</t>
  </si>
  <si>
    <t>Telhamento com telha cerâmica tipo canal, comum, cor vermelha, Itabaiana ou similar</t>
  </si>
  <si>
    <t>Calha Pluvial de beiral, Ø 125mm, PVC, semicircular, linha Aquapluv, Tigre ou similar, exclusive condutores</t>
  </si>
  <si>
    <t>Retirada e reassentamento de madeiramento para telhas cerâmicas</t>
  </si>
  <si>
    <t>Restauro - Imunização de madeiramento de cobertura com aplicação a pincel de K-Otec diluido em aguarrás</t>
  </si>
  <si>
    <t>Perfil e/ou chapa de aço, com furação e parafusos, para emendas de peças de madeira</t>
  </si>
  <si>
    <t>Pilar e vigas de madeira, seção 10x18cm a 20x20cm, em massaranduba, angelin ou madeira de lei</t>
  </si>
  <si>
    <t>Locacao convencional de obra, utilizando gabarito de tábuas corridas pontaletadas a cada 2,00m -  2 utilizações. af_10/2018</t>
  </si>
  <si>
    <t>Reaterro manual de valas ou áreas, com espalhamento e compactação, utilizando compactador à percussão sapinho, sem controle do grau de compactação</t>
  </si>
  <si>
    <t>Bombeamento direto p/ esgotamento de valas com Gerador</t>
  </si>
  <si>
    <t>Transporte comercial com caminhão basculante de 10m³, em rodoviapavimentada  (densidade=1,5t/m³)</t>
  </si>
  <si>
    <t>Forma plana para fundações, em tábuas de pinho, 02 usos</t>
  </si>
  <si>
    <t>Cimbramento de madeira com barrotes seção 6x6cm, para estruturas altas ou Reservatórios, sem rampa</t>
  </si>
  <si>
    <t>02.10.002.004
001</t>
  </si>
  <si>
    <t>02.10.003.001
001</t>
  </si>
  <si>
    <t>02.10.003.001
002</t>
  </si>
  <si>
    <t>02.10.003.001
003</t>
  </si>
  <si>
    <t>02.10.003.002
001</t>
  </si>
  <si>
    <t>02.10.003.002
002</t>
  </si>
  <si>
    <t>02.10.003.003
001</t>
  </si>
  <si>
    <t>02.10.003.003
002</t>
  </si>
  <si>
    <t>02.10.003.003
003</t>
  </si>
  <si>
    <t>02.10.003.004
001</t>
  </si>
  <si>
    <t>02.10.003.004
002</t>
  </si>
  <si>
    <t>Telhamento com telha de fibrocimento ondulada esp = 6mm, fixada com parafuso. Rev 02</t>
  </si>
  <si>
    <t>Forro de madeira de lei angelin ou cedro, em réguas com 20 a 25 cm de largura, inclusive madeiramento de suporte (sarrafo), instalado</t>
  </si>
  <si>
    <t>Restauro - Recuperação de esquadria de madeira de obras históricas c/ aproveitamento de 75% - Rev. 04  02/2022</t>
  </si>
  <si>
    <t>Janela em madeira de lei, tipo moldura p/ vidro, guilhotina, c/batentes e 2 jogos de alizar, exclusive ferragens e vidros</t>
  </si>
  <si>
    <t>Pavimentação em concreto usinado, bomb., lançado e adensado, não armado, cor natural, desempolado, fck = 21 MPa, e = 5 cm, regulariz. e compac. subleito, lona plástica, exceto juntas</t>
  </si>
  <si>
    <t>Camada impermeabilizadora, espessura = 7,0cm, c/ concreto fck = 15mpa</t>
  </si>
  <si>
    <t>Pintura para interiores, sobre paredes ou tetos, com lixamento, aplicação de 01 demão de líquido selador e 02 demãos de tinta pva latex convencional para interiores</t>
  </si>
  <si>
    <t>Pintura de acabamento com lixamento e aplicação de 02 demãos de esmalte sintético sobre madeira - R1</t>
  </si>
  <si>
    <t>02.17.005.001
001</t>
  </si>
  <si>
    <t>02.17.005.001
002</t>
  </si>
  <si>
    <t>02.17.005.002
001</t>
  </si>
  <si>
    <t>02.17.005.002
002</t>
  </si>
  <si>
    <t>02.17.005.002
003</t>
  </si>
  <si>
    <t>02.17.005.003
001</t>
  </si>
  <si>
    <t>02.17.005.004
001</t>
  </si>
  <si>
    <t>02.17.005.004
002</t>
  </si>
  <si>
    <t>02.17.005.004
003</t>
  </si>
  <si>
    <t>02.17.005.004
004</t>
  </si>
  <si>
    <t>02.17.005.004
005</t>
  </si>
  <si>
    <t>02.17.005.004
006</t>
  </si>
  <si>
    <t>02.17.005.004
007</t>
  </si>
  <si>
    <t>02.17.005.004
008</t>
  </si>
  <si>
    <t>02.17.005.004
011</t>
  </si>
  <si>
    <t>02.17.005.004
010</t>
  </si>
  <si>
    <t>02.17.005.004
012</t>
  </si>
  <si>
    <t>02.17.005.004
013</t>
  </si>
  <si>
    <t>02.17.005.004
014</t>
  </si>
  <si>
    <t>02.17.005.004
015</t>
  </si>
  <si>
    <t>02.17.005.004
016</t>
  </si>
  <si>
    <t>02.17.005.004
017</t>
  </si>
  <si>
    <t>02.17.005.004
018</t>
  </si>
  <si>
    <t>02.17.005.004
019</t>
  </si>
  <si>
    <t>02.17.005.004020</t>
  </si>
  <si>
    <t>Tê 90º de pvc rígido soldável, marrom  diâm =32mm</t>
  </si>
  <si>
    <t>Tê 90º de pvc rígido soldável, marrom  diâm =25mm</t>
  </si>
  <si>
    <t>Tê 90º de pvc rígido soldável, marrom  diâm =20mm</t>
  </si>
  <si>
    <t>Joelho 90º de pvc rígido soldável, marrom  diâm =25mm</t>
  </si>
  <si>
    <t>Joelho 90º de pvc rígido soldável, marrom  diâm =20mm</t>
  </si>
  <si>
    <t>Caixa sifonada, pvc, dn 100 x 100 x 50 mm, junta elástica, fornecida e instalada em ramal de descarga ou em ramal de esgoto sanitário. af_08/2022</t>
  </si>
  <si>
    <t>Luminária cilíndrica de sobrepor em alumínio pintado em marrom padrão lumini,ref. T069, da Lumini, incluise duas lâmpadas fluocompactas de 20W, temp. cor 2700K</t>
  </si>
  <si>
    <t>Caixa de passagem em pvc tipo aquatic, 100x100x50mm</t>
  </si>
  <si>
    <t>CARLOS DIOGO FONSECA DE AZEVEDO ARQUITETO E URBANISTA - CAU A44785-4
RESPONSÁVEL TÉCNICO DA EMPRESSA</t>
  </si>
  <si>
    <t>CENTO E NOVE MIL, TREZENTOS E SESSENTA E QUATRO REAIS E QUARENTA E DOIS CENTAVOS</t>
  </si>
  <si>
    <t>REFORMA E RESTAURAÇÃO DA PREFEITURA MUNICIPAL DE SÃO CRISTÓVÃO - MATERIAIS</t>
  </si>
  <si>
    <t>01.01 </t>
  </si>
  <si>
    <t>01.01.001 </t>
  </si>
  <si>
    <t>01.01.001.001 </t>
  </si>
  <si>
    <t>ART CREA (VALOR CREA/SE)</t>
  </si>
  <si>
    <t>01.01.002 </t>
  </si>
  <si>
    <t>01.01.002.001 </t>
  </si>
  <si>
    <t>Locacao de andaime metalico tipo fachadeiro, pecas com aproximadamente 1,20 m de largura e 2,0 m de altura, incluindo diagonais em x, barras de ligacao, sapatas e demais itens necessarios a montagem (nao inclui instalacao)</t>
  </si>
  <si>
    <t>m2xmes</t>
  </si>
  <si>
    <t>Reforma e Restauração da Prefeitura Municipal de São Cristovão</t>
  </si>
  <si>
    <t>02.01 </t>
  </si>
  <si>
    <t>02.01.001 </t>
  </si>
  <si>
    <t>Saco de rafia para entulho, novo, liso (sem cliche), *60 x 90* cm</t>
  </si>
  <si>
    <t>02.01.002 </t>
  </si>
  <si>
    <t>Locação de caixa coletora de entulho capacidade 5 m³ (Local: Aracaju)</t>
  </si>
  <si>
    <t>02.02 </t>
  </si>
  <si>
    <t>02.02.001 </t>
  </si>
  <si>
    <t>02.02.001.001 </t>
  </si>
  <si>
    <t>02.02.001.001.001 </t>
  </si>
  <si>
    <t>Madeira mista serrada (barrote) 6 x 6cm - 0,0036 m3/m (angelim, louro)</t>
  </si>
  <si>
    <t>02.02.001.001.002 </t>
  </si>
  <si>
    <t>Prego de aco polido com cabeca 18 x 27 (2 1/2 x 10)</t>
  </si>
  <si>
    <t>02.02.001.001.003 </t>
  </si>
  <si>
    <t>Madeira mista serrada - pinho 3ª (tábua) 2,2 x 30cm - 0,0066 m3/m</t>
  </si>
  <si>
    <t>02.02.001.002 </t>
  </si>
  <si>
    <t>02.02.001.002.001 </t>
  </si>
  <si>
    <t>Madeira massaranduba serrada</t>
  </si>
  <si>
    <t>02.02.001.002.002 </t>
  </si>
  <si>
    <t>Prego de aco polido com cabeca 19  x 36 (3 1/4  x  9)</t>
  </si>
  <si>
    <t>02.02.001.003 </t>
  </si>
  <si>
    <t>02.02.001.003.001 </t>
  </si>
  <si>
    <t>02.02.001.003.002 </t>
  </si>
  <si>
    <t>02.02.001.004 </t>
  </si>
  <si>
    <t>02.02.001.004.001 </t>
  </si>
  <si>
    <t>02.02.001.004.002 </t>
  </si>
  <si>
    <t>Barra chata de ferro 2" x 1/4" (2,53 kg/m)</t>
  </si>
  <si>
    <t>02.02.001.004.003 </t>
  </si>
  <si>
    <t>Parafuso c/ porca e arruela 3/8"</t>
  </si>
  <si>
    <t>02.02.001.005 </t>
  </si>
  <si>
    <t>TERÇAS (10 UNIDADES); CUMEEIRA (01 UNIDADE)</t>
  </si>
  <si>
    <t>02.02.001.005.001 </t>
  </si>
  <si>
    <t>02.02.001.005.002 </t>
  </si>
  <si>
    <t>TOTAL GERAL:</t>
  </si>
  <si>
    <t>ATESTAMOS QUE OS SERVIÇOS CONSTANTES NESTE BM</t>
  </si>
  <si>
    <t>APROVADO PARA PAGAMENTO</t>
  </si>
  <si>
    <t>FORAM RECEBIDOS POR NÓS EM PERFEITA ORDEM.</t>
  </si>
  <si>
    <t>CARLOS DIOGO FONSECA DE AZEVEDO</t>
  </si>
  <si>
    <t>ARQUITETO E URBANISTA - CAU A44785-4</t>
  </si>
  <si>
    <t>DATA:</t>
  </si>
  <si>
    <t>IDENTIFICAÇÃO DO RESPONSÁVEL TÉCNICO DA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</si>
</sst>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&quot;Processo:&quot;"/>
    <numFmt numFmtId="165" formatCode="&quot;R$&quot;\ #,##0.00"/>
    <numFmt numFmtId="166" formatCode="000\ &quot;/&quot;\ 0000"/>
    <numFmt numFmtId="167" formatCode="\(@\)"/>
    <numFmt numFmtId="168" formatCode="&quot;N.º&quot;\ \ 00"/>
    <numFmt numFmtId="169" formatCode="\(00\ &quot;dias&quot;\)"/>
    <numFmt numFmtId="170" formatCode="&quot;de&quot;\ \ \ dd/mm/yyyy\ \ \ &quot;a&quot;"/>
    <numFmt numFmtId="171" formatCode="00\ &quot;meses&quot;"/>
    <numFmt numFmtId="172" formatCode="&quot;+ Aditivo&quot;\ 00\ &quot;meses&quot;"/>
    <numFmt numFmtId="173" formatCode="00&quot;.&quot;000&quot;.&quot;000&quot;/&quot;0000&quot;-&quot;00"/>
    <numFmt numFmtId="174" formatCode="_(* #,##0.00_);_(* \(#,##0.00\);_(* &quot;-&quot;??_);_(@_)"/>
    <numFmt numFmtId="175" formatCode="##.##0\.00##"/>
    <numFmt numFmtId="176" formatCode="##.##0\.00"/>
    <numFmt numFmtId="177" formatCode="#.##0\.00_);\-#.##0\.00"/>
  </numFmts>
  <fonts count="2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1.5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9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7"/>
      <color theme="1"/>
      <name val="Arial"/>
      <family val="2"/>
    </font>
    <font>
      <sz val="7"/>
      <color rgb="FF000000"/>
      <name val="Times New Roman"/>
      <family val="1"/>
    </font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5D9F0"/>
      </patternFill>
    </fill>
    <fill>
      <patternFill patternType="solid">
        <fgColor rgb="FFB8CCE3"/>
      </patternFill>
    </fill>
    <fill>
      <patternFill patternType="solid">
        <fgColor rgb="FF585858"/>
      </patternFill>
    </fill>
    <fill>
      <patternFill patternType="solid">
        <fgColor rgb="FFA6A6A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20" fillId="0" borderId="0"/>
    <xf numFmtId="174" fontId="20" fillId="0" borderId="0" applyFont="0" applyFill="0" applyBorder="0" applyAlignment="0" applyProtection="0"/>
  </cellStyleXfs>
  <cellXfs count="313"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6" borderId="11" xfId="0" applyNumberFormat="1" applyFont="1" applyFill="1" applyBorder="1" applyAlignment="1">
      <alignment horizontal="center" vertical="center" wrapText="1"/>
    </xf>
    <xf numFmtId="43" fontId="4" fillId="0" borderId="11" xfId="0" applyNumberFormat="1" applyFont="1" applyBorder="1" applyAlignment="1">
      <alignment horizontal="center" vertical="center" wrapText="1"/>
    </xf>
    <xf numFmtId="43" fontId="4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2" fillId="0" borderId="15" xfId="2" applyNumberFormat="1" applyFont="1" applyBorder="1" applyAlignment="1">
      <alignment horizontal="right" vertical="center"/>
    </xf>
    <xf numFmtId="14" fontId="9" fillId="0" borderId="23" xfId="2" applyNumberFormat="1" applyFont="1" applyBorder="1" applyAlignment="1" applyProtection="1">
      <alignment horizontal="center" vertical="center"/>
      <protection locked="0"/>
    </xf>
    <xf numFmtId="14" fontId="9" fillId="0" borderId="23" xfId="0" applyNumberFormat="1" applyFont="1" applyBorder="1" applyAlignment="1" applyProtection="1">
      <alignment horizontal="left" vertical="center" wrapText="1"/>
      <protection locked="0"/>
    </xf>
    <xf numFmtId="171" fontId="9" fillId="0" borderId="21" xfId="2" applyNumberFormat="1" applyFont="1" applyBorder="1" applyAlignment="1">
      <alignment horizontal="center" vertical="top"/>
    </xf>
    <xf numFmtId="2" fontId="12" fillId="0" borderId="30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2" fontId="12" fillId="0" borderId="31" xfId="1" applyNumberFormat="1" applyFont="1" applyBorder="1" applyAlignment="1">
      <alignment horizontal="center" vertical="center" wrapText="1"/>
    </xf>
    <xf numFmtId="43" fontId="4" fillId="8" borderId="11" xfId="0" applyNumberFormat="1" applyFont="1" applyFill="1" applyBorder="1" applyAlignment="1">
      <alignment horizontal="center" vertical="center" wrapText="1"/>
    </xf>
    <xf numFmtId="43" fontId="4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left" vertical="center" wrapText="1"/>
    </xf>
    <xf numFmtId="10" fontId="2" fillId="0" borderId="11" xfId="0" applyNumberFormat="1" applyFont="1" applyBorder="1" applyAlignment="1">
      <alignment horizontal="center" vertical="center" wrapText="1"/>
    </xf>
    <xf numFmtId="10" fontId="2" fillId="8" borderId="11" xfId="0" applyNumberFormat="1" applyFont="1" applyFill="1" applyBorder="1" applyAlignment="1">
      <alignment horizontal="center" vertical="center" wrapText="1"/>
    </xf>
    <xf numFmtId="10" fontId="9" fillId="8" borderId="1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shrinkToFit="1"/>
    </xf>
    <xf numFmtId="4" fontId="14" fillId="3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shrinkToFit="1"/>
    </xf>
    <xf numFmtId="4" fontId="3" fillId="2" borderId="1" xfId="0" applyNumberFormat="1" applyFont="1" applyFill="1" applyBorder="1" applyAlignment="1">
      <alignment horizontal="center" vertical="center" shrinkToFit="1"/>
    </xf>
    <xf numFmtId="43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0" fontId="4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3" fontId="15" fillId="9" borderId="25" xfId="0" applyNumberFormat="1" applyFont="1" applyFill="1" applyBorder="1" applyAlignment="1">
      <alignment horizontal="center" vertical="center" wrapText="1"/>
    </xf>
    <xf numFmtId="0" fontId="15" fillId="9" borderId="25" xfId="0" applyFont="1" applyFill="1" applyBorder="1" applyAlignment="1">
      <alignment horizontal="center" vertical="center"/>
    </xf>
    <xf numFmtId="4" fontId="15" fillId="9" borderId="25" xfId="0" applyNumberFormat="1" applyFont="1" applyFill="1" applyBorder="1" applyAlignment="1">
      <alignment horizontal="center" vertical="center" wrapText="1"/>
    </xf>
    <xf numFmtId="10" fontId="9" fillId="10" borderId="3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10" fontId="10" fillId="8" borderId="12" xfId="0" applyNumberFormat="1" applyFont="1" applyFill="1" applyBorder="1" applyAlignment="1">
      <alignment horizontal="center" vertical="center" wrapText="1"/>
    </xf>
    <xf numFmtId="10" fontId="12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10" fontId="16" fillId="10" borderId="25" xfId="0" applyNumberFormat="1" applyFont="1" applyFill="1" applyBorder="1" applyAlignment="1">
      <alignment horizontal="center" vertical="center" wrapText="1"/>
    </xf>
    <xf numFmtId="10" fontId="16" fillId="10" borderId="32" xfId="0" applyNumberFormat="1" applyFont="1" applyFill="1" applyBorder="1" applyAlignment="1">
      <alignment horizontal="center" vertical="center" wrapText="1"/>
    </xf>
    <xf numFmtId="10" fontId="18" fillId="10" borderId="27" xfId="0" applyNumberFormat="1" applyFont="1" applyFill="1" applyBorder="1" applyAlignment="1">
      <alignment horizontal="center" vertical="center" wrapText="1"/>
    </xf>
    <xf numFmtId="10" fontId="18" fillId="10" borderId="33" xfId="0" applyNumberFormat="1" applyFont="1" applyFill="1" applyBorder="1" applyAlignment="1">
      <alignment horizontal="center" vertical="center" wrapText="1"/>
    </xf>
    <xf numFmtId="169" fontId="2" fillId="0" borderId="14" xfId="2" applyNumberFormat="1" applyFont="1" applyBorder="1" applyAlignment="1">
      <alignment horizontal="center" vertical="center"/>
    </xf>
    <xf numFmtId="169" fontId="2" fillId="0" borderId="22" xfId="2" applyNumberFormat="1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170" fontId="9" fillId="0" borderId="21" xfId="0" applyNumberFormat="1" applyFont="1" applyBorder="1" applyAlignment="1" applyProtection="1">
      <alignment horizontal="right" vertical="center" wrapText="1" indent="1"/>
      <protection locked="0"/>
    </xf>
    <xf numFmtId="170" fontId="9" fillId="0" borderId="23" xfId="0" applyNumberFormat="1" applyFont="1" applyBorder="1" applyAlignment="1" applyProtection="1">
      <alignment horizontal="right" vertical="center" wrapText="1" indent="1"/>
      <protection locked="0"/>
    </xf>
    <xf numFmtId="14" fontId="9" fillId="0" borderId="21" xfId="2" applyNumberFormat="1" applyFont="1" applyBorder="1" applyAlignment="1" applyProtection="1">
      <alignment horizontal="center" vertical="center"/>
      <protection locked="0"/>
    </xf>
    <xf numFmtId="14" fontId="9" fillId="0" borderId="19" xfId="2" applyNumberFormat="1" applyFont="1" applyBorder="1" applyAlignment="1" applyProtection="1">
      <alignment horizontal="center" vertical="center"/>
      <protection locked="0"/>
    </xf>
    <xf numFmtId="1" fontId="9" fillId="0" borderId="18" xfId="2" applyNumberFormat="1" applyFont="1" applyBorder="1" applyAlignment="1" applyProtection="1">
      <alignment horizontal="center" vertical="center"/>
      <protection locked="0"/>
    </xf>
    <xf numFmtId="1" fontId="9" fillId="0" borderId="19" xfId="2" applyNumberFormat="1" applyFont="1" applyBorder="1" applyAlignment="1" applyProtection="1">
      <alignment horizontal="center" vertical="center"/>
      <protection locked="0"/>
    </xf>
    <xf numFmtId="2" fontId="9" fillId="0" borderId="25" xfId="0" applyNumberFormat="1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top"/>
    </xf>
    <xf numFmtId="0" fontId="10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173" fontId="13" fillId="0" borderId="18" xfId="0" applyNumberFormat="1" applyFont="1" applyBorder="1" applyAlignment="1">
      <alignment horizontal="center" vertical="center"/>
    </xf>
    <xf numFmtId="173" fontId="13" fillId="0" borderId="0" xfId="0" applyNumberFormat="1" applyFont="1" applyAlignment="1">
      <alignment horizontal="center" vertical="center"/>
    </xf>
    <xf numFmtId="173" fontId="13" fillId="0" borderId="21" xfId="0" applyNumberFormat="1" applyFont="1" applyBorder="1" applyAlignment="1">
      <alignment horizontal="center" vertical="center"/>
    </xf>
    <xf numFmtId="173" fontId="13" fillId="0" borderId="23" xfId="0" applyNumberFormat="1" applyFont="1" applyBorder="1" applyAlignment="1">
      <alignment horizontal="center" vertical="center"/>
    </xf>
    <xf numFmtId="165" fontId="17" fillId="0" borderId="11" xfId="2" applyNumberFormat="1" applyFont="1" applyBorder="1" applyAlignment="1">
      <alignment horizontal="center" vertical="center"/>
    </xf>
    <xf numFmtId="165" fontId="2" fillId="0" borderId="11" xfId="2" applyNumberFormat="1" applyFont="1" applyBorder="1" applyAlignment="1">
      <alignment horizontal="center" vertical="center"/>
    </xf>
    <xf numFmtId="165" fontId="8" fillId="7" borderId="11" xfId="2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textRotation="90" wrapText="1"/>
    </xf>
    <xf numFmtId="0" fontId="12" fillId="0" borderId="29" xfId="0" applyFont="1" applyBorder="1" applyAlignment="1">
      <alignment horizontal="center" vertical="center" textRotation="90" wrapText="1"/>
    </xf>
    <xf numFmtId="167" fontId="2" fillId="0" borderId="15" xfId="0" applyNumberFormat="1" applyFont="1" applyBorder="1" applyAlignment="1">
      <alignment horizontal="left" vertical="center" wrapText="1" indent="1"/>
    </xf>
    <xf numFmtId="167" fontId="2" fillId="0" borderId="16" xfId="0" applyNumberFormat="1" applyFont="1" applyBorder="1" applyAlignment="1">
      <alignment horizontal="left" vertical="center" wrapText="1" indent="1"/>
    </xf>
    <xf numFmtId="167" fontId="2" fillId="0" borderId="17" xfId="0" applyNumberFormat="1" applyFont="1" applyBorder="1" applyAlignment="1">
      <alignment horizontal="left" vertical="center" wrapText="1" indent="1"/>
    </xf>
    <xf numFmtId="172" fontId="9" fillId="0" borderId="21" xfId="0" applyNumberFormat="1" applyFont="1" applyBorder="1" applyAlignment="1" applyProtection="1">
      <alignment horizontal="center" vertical="center" wrapText="1"/>
      <protection locked="0"/>
    </xf>
    <xf numFmtId="172" fontId="9" fillId="0" borderId="22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14" fontId="9" fillId="0" borderId="22" xfId="2" applyNumberFormat="1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166" fontId="9" fillId="0" borderId="21" xfId="2" applyNumberFormat="1" applyFont="1" applyBorder="1" applyAlignment="1" applyProtection="1">
      <alignment horizontal="center" vertical="center"/>
      <protection locked="0"/>
    </xf>
    <xf numFmtId="166" fontId="9" fillId="0" borderId="23" xfId="2" applyNumberFormat="1" applyFont="1" applyBorder="1" applyAlignment="1" applyProtection="1">
      <alignment horizontal="center" vertical="center"/>
      <protection locked="0"/>
    </xf>
    <xf numFmtId="166" fontId="9" fillId="0" borderId="22" xfId="2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20" xfId="2" applyFont="1" applyBorder="1" applyAlignment="1">
      <alignment horizontal="center" vertical="center" wrapText="1"/>
    </xf>
    <xf numFmtId="168" fontId="11" fillId="0" borderId="14" xfId="2" applyNumberFormat="1" applyFont="1" applyBorder="1" applyAlignment="1">
      <alignment horizontal="center" vertical="center"/>
    </xf>
    <xf numFmtId="168" fontId="11" fillId="0" borderId="22" xfId="2" applyNumberFormat="1" applyFont="1" applyBorder="1" applyAlignment="1">
      <alignment horizontal="center" vertical="center"/>
    </xf>
    <xf numFmtId="164" fontId="2" fillId="0" borderId="15" xfId="2" applyNumberFormat="1" applyFont="1" applyBorder="1" applyAlignment="1">
      <alignment horizontal="center" vertical="center" wrapText="1"/>
    </xf>
    <xf numFmtId="164" fontId="2" fillId="0" borderId="16" xfId="2" applyNumberFormat="1" applyFont="1" applyBorder="1" applyAlignment="1">
      <alignment horizontal="center" vertical="center" wrapText="1"/>
    </xf>
    <xf numFmtId="164" fontId="2" fillId="0" borderId="17" xfId="2" applyNumberFormat="1" applyFont="1" applyBorder="1" applyAlignment="1">
      <alignment horizontal="center" vertical="center" wrapText="1"/>
    </xf>
    <xf numFmtId="0" fontId="17" fillId="0" borderId="13" xfId="3" applyFont="1" applyBorder="1" applyAlignment="1">
      <alignment horizontal="center" vertical="center" wrapText="1"/>
    </xf>
    <xf numFmtId="0" fontId="17" fillId="0" borderId="14" xfId="3" applyFont="1" applyBorder="1" applyAlignment="1">
      <alignment horizontal="center" vertical="center" wrapText="1"/>
    </xf>
    <xf numFmtId="164" fontId="21" fillId="0" borderId="15" xfId="2" applyNumberFormat="1" applyFont="1" applyBorder="1" applyAlignment="1">
      <alignment horizontal="center" vertical="center" wrapText="1"/>
    </xf>
    <xf numFmtId="164" fontId="21" fillId="0" borderId="16" xfId="2" applyNumberFormat="1" applyFont="1" applyBorder="1" applyAlignment="1">
      <alignment horizontal="center" vertical="center" wrapText="1"/>
    </xf>
    <xf numFmtId="164" fontId="21" fillId="0" borderId="17" xfId="2" applyNumberFormat="1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165" fontId="21" fillId="0" borderId="11" xfId="2" applyNumberFormat="1" applyFont="1" applyBorder="1" applyAlignment="1">
      <alignment horizontal="center" vertical="center"/>
    </xf>
    <xf numFmtId="165" fontId="17" fillId="7" borderId="11" xfId="2" applyNumberFormat="1" applyFont="1" applyFill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17" fillId="0" borderId="18" xfId="3" applyFont="1" applyBorder="1" applyAlignment="1">
      <alignment horizontal="center" vertical="center" wrapText="1"/>
    </xf>
    <xf numFmtId="0" fontId="17" fillId="0" borderId="19" xfId="3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14" fontId="17" fillId="0" borderId="21" xfId="2" applyNumberFormat="1" applyFont="1" applyBorder="1" applyAlignment="1" applyProtection="1">
      <alignment horizontal="center" vertical="center"/>
      <protection locked="0"/>
    </xf>
    <xf numFmtId="14" fontId="17" fillId="0" borderId="22" xfId="2" applyNumberFormat="1" applyFont="1" applyBorder="1" applyAlignment="1" applyProtection="1">
      <alignment horizontal="center" vertical="center"/>
      <protection locked="0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166" fontId="17" fillId="0" borderId="21" xfId="2" applyNumberFormat="1" applyFont="1" applyBorder="1" applyAlignment="1" applyProtection="1">
      <alignment horizontal="center" vertical="center"/>
      <protection locked="0"/>
    </xf>
    <xf numFmtId="166" fontId="17" fillId="0" borderId="23" xfId="2" applyNumberFormat="1" applyFont="1" applyBorder="1" applyAlignment="1" applyProtection="1">
      <alignment horizontal="center" vertical="center"/>
      <protection locked="0"/>
    </xf>
    <xf numFmtId="166" fontId="17" fillId="0" borderId="22" xfId="2" applyNumberFormat="1" applyFont="1" applyBorder="1" applyAlignment="1" applyProtection="1">
      <alignment horizontal="center" vertical="center"/>
      <protection locked="0"/>
    </xf>
    <xf numFmtId="14" fontId="21" fillId="0" borderId="15" xfId="2" applyNumberFormat="1" applyFont="1" applyBorder="1" applyAlignment="1">
      <alignment horizontal="right" vertical="center"/>
    </xf>
    <xf numFmtId="14" fontId="17" fillId="0" borderId="23" xfId="2" applyNumberFormat="1" applyFont="1" applyBorder="1" applyAlignment="1" applyProtection="1">
      <alignment horizontal="center" vertical="center"/>
      <protection locked="0"/>
    </xf>
    <xf numFmtId="167" fontId="21" fillId="0" borderId="15" xfId="3" applyNumberFormat="1" applyFont="1" applyBorder="1" applyAlignment="1">
      <alignment horizontal="left" vertical="center" wrapText="1" indent="1"/>
    </xf>
    <xf numFmtId="167" fontId="21" fillId="0" borderId="16" xfId="3" applyNumberFormat="1" applyFont="1" applyBorder="1" applyAlignment="1">
      <alignment horizontal="left" vertical="center" wrapText="1" indent="1"/>
    </xf>
    <xf numFmtId="167" fontId="21" fillId="0" borderId="17" xfId="3" applyNumberFormat="1" applyFont="1" applyBorder="1" applyAlignment="1">
      <alignment horizontal="left" vertical="center" wrapText="1" indent="1"/>
    </xf>
    <xf numFmtId="0" fontId="17" fillId="0" borderId="18" xfId="3" applyFont="1" applyBorder="1" applyAlignment="1">
      <alignment horizontal="left" vertical="center" wrapText="1"/>
    </xf>
    <xf numFmtId="0" fontId="17" fillId="0" borderId="19" xfId="3" applyFont="1" applyBorder="1" applyAlignment="1">
      <alignment horizontal="left" vertical="center" wrapText="1"/>
    </xf>
    <xf numFmtId="0" fontId="21" fillId="0" borderId="20" xfId="2" applyFont="1" applyBorder="1" applyAlignment="1">
      <alignment horizontal="center" vertical="center" wrapText="1"/>
    </xf>
    <xf numFmtId="168" fontId="17" fillId="0" borderId="14" xfId="2" applyNumberFormat="1" applyFont="1" applyBorder="1" applyAlignment="1">
      <alignment horizontal="center" vertical="center"/>
    </xf>
    <xf numFmtId="169" fontId="21" fillId="0" borderId="14" xfId="2" applyNumberFormat="1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21" fillId="0" borderId="23" xfId="2" applyFont="1" applyBorder="1" applyAlignment="1">
      <alignment horizontal="center" vertical="center" wrapText="1"/>
    </xf>
    <xf numFmtId="168" fontId="17" fillId="0" borderId="22" xfId="2" applyNumberFormat="1" applyFont="1" applyBorder="1" applyAlignment="1">
      <alignment horizontal="center" vertical="center"/>
    </xf>
    <xf numFmtId="170" fontId="17" fillId="0" borderId="21" xfId="3" applyNumberFormat="1" applyFont="1" applyBorder="1" applyAlignment="1" applyProtection="1">
      <alignment horizontal="right" vertical="center" wrapText="1" indent="1"/>
      <protection locked="0"/>
    </xf>
    <xf numFmtId="170" fontId="17" fillId="0" borderId="23" xfId="3" applyNumberFormat="1" applyFont="1" applyBorder="1" applyAlignment="1" applyProtection="1">
      <alignment horizontal="right" vertical="center" wrapText="1" indent="1"/>
      <protection locked="0"/>
    </xf>
    <xf numFmtId="14" fontId="17" fillId="0" borderId="23" xfId="3" applyNumberFormat="1" applyFont="1" applyBorder="1" applyAlignment="1" applyProtection="1">
      <alignment horizontal="left" vertical="center" wrapText="1"/>
      <protection locked="0"/>
    </xf>
    <xf numFmtId="169" fontId="21" fillId="0" borderId="22" xfId="2" applyNumberFormat="1" applyFont="1" applyBorder="1" applyAlignment="1">
      <alignment horizontal="center" vertical="center"/>
    </xf>
    <xf numFmtId="171" fontId="17" fillId="0" borderId="21" xfId="2" applyNumberFormat="1" applyFont="1" applyBorder="1" applyAlignment="1">
      <alignment horizontal="center" vertical="top"/>
    </xf>
    <xf numFmtId="172" fontId="17" fillId="0" borderId="21" xfId="3" applyNumberFormat="1" applyFont="1" applyBorder="1" applyAlignment="1" applyProtection="1">
      <alignment horizontal="center" vertical="center" wrapText="1"/>
      <protection locked="0"/>
    </xf>
    <xf numFmtId="172" fontId="17" fillId="0" borderId="22" xfId="3" applyNumberFormat="1" applyFont="1" applyBorder="1" applyAlignment="1" applyProtection="1">
      <alignment horizontal="center" vertical="center" wrapText="1"/>
      <protection locked="0"/>
    </xf>
    <xf numFmtId="1" fontId="17" fillId="0" borderId="21" xfId="2" applyNumberFormat="1" applyFont="1" applyBorder="1" applyAlignment="1" applyProtection="1">
      <alignment horizontal="center" vertical="center"/>
      <protection locked="0"/>
    </xf>
    <xf numFmtId="1" fontId="17" fillId="0" borderId="22" xfId="2" applyNumberFormat="1" applyFont="1" applyBorder="1" applyAlignment="1" applyProtection="1">
      <alignment horizontal="center" vertical="center"/>
      <protection locked="0"/>
    </xf>
    <xf numFmtId="0" fontId="17" fillId="0" borderId="13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top"/>
    </xf>
    <xf numFmtId="0" fontId="21" fillId="0" borderId="20" xfId="2" applyFont="1" applyBorder="1" applyAlignment="1">
      <alignment horizontal="center" vertical="top"/>
    </xf>
    <xf numFmtId="0" fontId="21" fillId="0" borderId="14" xfId="2" applyFont="1" applyBorder="1" applyAlignment="1">
      <alignment horizontal="center" vertical="top"/>
    </xf>
    <xf numFmtId="2" fontId="7" fillId="0" borderId="0" xfId="2" applyNumberFormat="1"/>
    <xf numFmtId="0" fontId="21" fillId="0" borderId="22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top"/>
    </xf>
    <xf numFmtId="0" fontId="21" fillId="0" borderId="0" xfId="2" applyFont="1" applyAlignment="1">
      <alignment horizontal="center" vertical="top"/>
    </xf>
    <xf numFmtId="0" fontId="21" fillId="0" borderId="19" xfId="2" applyFont="1" applyBorder="1" applyAlignment="1">
      <alignment horizontal="center" vertical="top"/>
    </xf>
    <xf numFmtId="0" fontId="17" fillId="0" borderId="13" xfId="3" applyFont="1" applyBorder="1" applyAlignment="1">
      <alignment horizontal="left" vertical="center"/>
    </xf>
    <xf numFmtId="0" fontId="17" fillId="0" borderId="20" xfId="3" applyFont="1" applyBorder="1" applyAlignment="1">
      <alignment horizontal="left" vertical="center"/>
    </xf>
    <xf numFmtId="0" fontId="17" fillId="0" borderId="14" xfId="3" applyFont="1" applyBorder="1" applyAlignment="1">
      <alignment horizontal="left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2" fontId="21" fillId="0" borderId="18" xfId="3" applyNumberFormat="1" applyFont="1" applyBorder="1" applyAlignment="1">
      <alignment horizontal="center" vertical="center" wrapText="1"/>
    </xf>
    <xf numFmtId="2" fontId="21" fillId="0" borderId="0" xfId="3" applyNumberFormat="1" applyFont="1" applyAlignment="1">
      <alignment horizontal="center" vertical="center" wrapText="1"/>
    </xf>
    <xf numFmtId="2" fontId="21" fillId="0" borderId="19" xfId="3" applyNumberFormat="1" applyFont="1" applyBorder="1" applyAlignment="1">
      <alignment horizontal="center" vertical="center" wrapText="1"/>
    </xf>
    <xf numFmtId="173" fontId="21" fillId="0" borderId="18" xfId="3" applyNumberFormat="1" applyFont="1" applyBorder="1" applyAlignment="1">
      <alignment horizontal="center" vertical="center"/>
    </xf>
    <xf numFmtId="173" fontId="21" fillId="0" borderId="0" xfId="3" applyNumberFormat="1" applyFont="1" applyAlignment="1">
      <alignment horizontal="center" vertical="center"/>
    </xf>
    <xf numFmtId="173" fontId="21" fillId="0" borderId="19" xfId="3" applyNumberFormat="1" applyFont="1" applyBorder="1" applyAlignment="1">
      <alignment horizontal="center" vertical="center"/>
    </xf>
    <xf numFmtId="2" fontId="12" fillId="0" borderId="0" xfId="2" applyNumberFormat="1" applyFont="1"/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2" fontId="21" fillId="0" borderId="21" xfId="3" applyNumberFormat="1" applyFont="1" applyBorder="1" applyAlignment="1">
      <alignment horizontal="center" vertical="center" wrapText="1"/>
    </xf>
    <xf numFmtId="2" fontId="21" fillId="0" borderId="23" xfId="3" applyNumberFormat="1" applyFont="1" applyBorder="1" applyAlignment="1">
      <alignment horizontal="center" vertical="center" wrapText="1"/>
    </xf>
    <xf numFmtId="2" fontId="21" fillId="0" borderId="22" xfId="3" applyNumberFormat="1" applyFont="1" applyBorder="1" applyAlignment="1">
      <alignment horizontal="center" vertical="center" wrapText="1"/>
    </xf>
    <xf numFmtId="173" fontId="21" fillId="0" borderId="21" xfId="3" applyNumberFormat="1" applyFont="1" applyBorder="1" applyAlignment="1">
      <alignment horizontal="center" vertical="center"/>
    </xf>
    <xf numFmtId="173" fontId="21" fillId="0" borderId="23" xfId="3" applyNumberFormat="1" applyFont="1" applyBorder="1" applyAlignment="1">
      <alignment horizontal="center" vertical="center"/>
    </xf>
    <xf numFmtId="173" fontId="21" fillId="0" borderId="22" xfId="3" applyNumberFormat="1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top"/>
    </xf>
    <xf numFmtId="0" fontId="21" fillId="0" borderId="23" xfId="2" applyFont="1" applyBorder="1" applyAlignment="1">
      <alignment horizontal="center" vertical="top"/>
    </xf>
    <xf numFmtId="0" fontId="21" fillId="0" borderId="22" xfId="2" applyFont="1" applyBorder="1" applyAlignment="1">
      <alignment horizontal="center" vertical="top"/>
    </xf>
    <xf numFmtId="0" fontId="21" fillId="0" borderId="0" xfId="3" applyFont="1" applyAlignment="1">
      <alignment vertical="center" wrapText="1"/>
    </xf>
    <xf numFmtId="0" fontId="21" fillId="0" borderId="0" xfId="3" applyFont="1" applyAlignment="1">
      <alignment horizontal="center" vertical="center" wrapText="1"/>
    </xf>
    <xf numFmtId="2" fontId="21" fillId="0" borderId="0" xfId="3" applyNumberFormat="1" applyFont="1" applyAlignment="1">
      <alignment vertical="center" wrapText="1"/>
    </xf>
    <xf numFmtId="0" fontId="17" fillId="0" borderId="24" xfId="3" applyFont="1" applyBorder="1" applyAlignment="1">
      <alignment horizontal="center" vertical="center" wrapText="1"/>
    </xf>
    <xf numFmtId="0" fontId="17" fillId="0" borderId="25" xfId="3" applyFont="1" applyBorder="1" applyAlignment="1">
      <alignment horizontal="center" vertical="center" wrapText="1"/>
    </xf>
    <xf numFmtId="0" fontId="21" fillId="0" borderId="26" xfId="3" applyFont="1" applyBorder="1" applyAlignment="1">
      <alignment horizontal="center" vertical="center" textRotation="90" wrapText="1"/>
    </xf>
    <xf numFmtId="2" fontId="17" fillId="0" borderId="25" xfId="3" applyNumberFormat="1" applyFont="1" applyBorder="1" applyAlignment="1">
      <alignment horizontal="center" vertical="center" wrapText="1"/>
    </xf>
    <xf numFmtId="0" fontId="17" fillId="0" borderId="27" xfId="3" applyFont="1" applyBorder="1" applyAlignment="1">
      <alignment horizontal="center" vertical="center" wrapText="1"/>
    </xf>
    <xf numFmtId="0" fontId="2" fillId="0" borderId="0" xfId="3" applyFont="1" applyAlignment="1">
      <alignment vertical="center" wrapText="1"/>
    </xf>
    <xf numFmtId="0" fontId="17" fillId="0" borderId="28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21" fillId="0" borderId="29" xfId="3" applyFont="1" applyBorder="1" applyAlignment="1">
      <alignment horizontal="center" vertical="center" textRotation="90" wrapText="1"/>
    </xf>
    <xf numFmtId="2" fontId="21" fillId="0" borderId="30" xfId="3" applyNumberFormat="1" applyFont="1" applyBorder="1" applyAlignment="1">
      <alignment horizontal="center" vertical="center" wrapText="1"/>
    </xf>
    <xf numFmtId="0" fontId="21" fillId="0" borderId="30" xfId="3" applyFont="1" applyBorder="1" applyAlignment="1">
      <alignment horizontal="center" vertical="center" wrapText="1"/>
    </xf>
    <xf numFmtId="2" fontId="21" fillId="0" borderId="31" xfId="4" applyNumberFormat="1" applyFont="1" applyBorder="1" applyAlignment="1">
      <alignment horizontal="center" vertical="center" wrapText="1"/>
    </xf>
    <xf numFmtId="43" fontId="2" fillId="0" borderId="0" xfId="3" applyNumberFormat="1" applyFont="1" applyAlignment="1">
      <alignment vertical="center" wrapText="1"/>
    </xf>
    <xf numFmtId="0" fontId="22" fillId="8" borderId="11" xfId="3" applyFont="1" applyFill="1" applyBorder="1" applyAlignment="1">
      <alignment horizontal="left" wrapText="1"/>
    </xf>
    <xf numFmtId="0" fontId="23" fillId="8" borderId="11" xfId="3" applyFont="1" applyFill="1" applyBorder="1" applyAlignment="1">
      <alignment horizontal="center"/>
    </xf>
    <xf numFmtId="175" fontId="23" fillId="8" borderId="11" xfId="3" applyNumberFormat="1" applyFont="1" applyFill="1" applyBorder="1" applyAlignment="1">
      <alignment horizontal="right"/>
    </xf>
    <xf numFmtId="176" fontId="23" fillId="8" borderId="11" xfId="3" applyNumberFormat="1" applyFont="1" applyFill="1" applyBorder="1" applyAlignment="1">
      <alignment horizontal="right"/>
    </xf>
    <xf numFmtId="43" fontId="17" fillId="8" borderId="30" xfId="3" applyNumberFormat="1" applyFont="1" applyFill="1" applyBorder="1" applyAlignment="1">
      <alignment horizontal="center" vertical="center" wrapText="1"/>
    </xf>
    <xf numFmtId="2" fontId="17" fillId="8" borderId="30" xfId="3" applyNumberFormat="1" applyFont="1" applyFill="1" applyBorder="1" applyAlignment="1">
      <alignment horizontal="center" vertical="center" wrapText="1"/>
    </xf>
    <xf numFmtId="0" fontId="17" fillId="8" borderId="30" xfId="3" applyFont="1" applyFill="1" applyBorder="1" applyAlignment="1">
      <alignment horizontal="center" vertical="center" wrapText="1"/>
    </xf>
    <xf numFmtId="10" fontId="17" fillId="8" borderId="12" xfId="3" applyNumberFormat="1" applyFont="1" applyFill="1" applyBorder="1" applyAlignment="1">
      <alignment horizontal="center" vertical="center" wrapText="1"/>
    </xf>
    <xf numFmtId="43" fontId="17" fillId="8" borderId="11" xfId="3" applyNumberFormat="1" applyFont="1" applyFill="1" applyBorder="1" applyAlignment="1">
      <alignment horizontal="center" vertical="center" wrapText="1"/>
    </xf>
    <xf numFmtId="2" fontId="21" fillId="8" borderId="30" xfId="3" applyNumberFormat="1" applyFont="1" applyFill="1" applyBorder="1" applyAlignment="1">
      <alignment horizontal="center" vertical="center" wrapText="1"/>
    </xf>
    <xf numFmtId="0" fontId="21" fillId="8" borderId="30" xfId="3" applyFont="1" applyFill="1" applyBorder="1" applyAlignment="1">
      <alignment horizontal="center" vertical="center" wrapText="1"/>
    </xf>
    <xf numFmtId="0" fontId="23" fillId="6" borderId="11" xfId="3" applyFont="1" applyFill="1" applyBorder="1" applyAlignment="1">
      <alignment horizontal="left" wrapText="1"/>
    </xf>
    <xf numFmtId="0" fontId="23" fillId="0" borderId="11" xfId="3" applyFont="1" applyBorder="1" applyAlignment="1">
      <alignment horizontal="left" wrapText="1"/>
    </xf>
    <xf numFmtId="0" fontId="23" fillId="0" borderId="11" xfId="3" applyFont="1" applyBorder="1" applyAlignment="1">
      <alignment horizontal="center"/>
    </xf>
    <xf numFmtId="175" fontId="23" fillId="0" borderId="11" xfId="3" applyNumberFormat="1" applyFont="1" applyBorder="1" applyAlignment="1">
      <alignment horizontal="right"/>
    </xf>
    <xf numFmtId="177" fontId="23" fillId="0" borderId="11" xfId="3" applyNumberFormat="1" applyFont="1" applyBorder="1" applyAlignment="1">
      <alignment horizontal="right"/>
    </xf>
    <xf numFmtId="43" fontId="21" fillId="0" borderId="11" xfId="3" applyNumberFormat="1" applyFont="1" applyBorder="1" applyAlignment="1">
      <alignment horizontal="center" vertical="center" wrapText="1"/>
    </xf>
    <xf numFmtId="43" fontId="21" fillId="6" borderId="11" xfId="3" applyNumberFormat="1" applyFont="1" applyFill="1" applyBorder="1" applyAlignment="1">
      <alignment horizontal="center" vertical="center" wrapText="1"/>
    </xf>
    <xf numFmtId="43" fontId="21" fillId="0" borderId="11" xfId="3" applyNumberFormat="1" applyFont="1" applyBorder="1" applyAlignment="1" applyProtection="1">
      <alignment horizontal="center" vertical="center" wrapText="1"/>
      <protection locked="0"/>
    </xf>
    <xf numFmtId="10" fontId="21" fillId="0" borderId="11" xfId="3" applyNumberFormat="1" applyFont="1" applyBorder="1" applyAlignment="1">
      <alignment horizontal="center" vertical="center" wrapText="1"/>
    </xf>
    <xf numFmtId="10" fontId="21" fillId="0" borderId="12" xfId="3" applyNumberFormat="1" applyFont="1" applyBorder="1" applyAlignment="1">
      <alignment horizontal="center" vertical="center" wrapText="1"/>
    </xf>
    <xf numFmtId="2" fontId="23" fillId="8" borderId="11" xfId="3" applyNumberFormat="1" applyFont="1" applyFill="1" applyBorder="1" applyAlignment="1">
      <alignment horizontal="right"/>
    </xf>
    <xf numFmtId="2" fontId="23" fillId="0" borderId="11" xfId="3" applyNumberFormat="1" applyFont="1" applyBorder="1" applyAlignment="1">
      <alignment horizontal="right"/>
    </xf>
    <xf numFmtId="175" fontId="22" fillId="8" borderId="11" xfId="3" applyNumberFormat="1" applyFont="1" applyFill="1" applyBorder="1" applyAlignment="1">
      <alignment horizontal="right"/>
    </xf>
    <xf numFmtId="2" fontId="22" fillId="8" borderId="11" xfId="3" applyNumberFormat="1" applyFont="1" applyFill="1" applyBorder="1" applyAlignment="1">
      <alignment horizontal="right"/>
    </xf>
    <xf numFmtId="43" fontId="17" fillId="8" borderId="11" xfId="3" applyNumberFormat="1" applyFont="1" applyFill="1" applyBorder="1" applyAlignment="1" applyProtection="1">
      <alignment horizontal="center" vertical="center" wrapText="1"/>
      <protection locked="0"/>
    </xf>
    <xf numFmtId="10" fontId="17" fillId="8" borderId="11" xfId="3" applyNumberFormat="1" applyFont="1" applyFill="1" applyBorder="1" applyAlignment="1">
      <alignment horizontal="center" vertical="center" wrapText="1"/>
    </xf>
    <xf numFmtId="0" fontId="23" fillId="7" borderId="11" xfId="3" applyFont="1" applyFill="1" applyBorder="1" applyAlignment="1">
      <alignment horizontal="left" wrapText="1"/>
    </xf>
    <xf numFmtId="43" fontId="21" fillId="8" borderId="11" xfId="3" applyNumberFormat="1" applyFont="1" applyFill="1" applyBorder="1" applyAlignment="1">
      <alignment horizontal="center" vertical="center" wrapText="1"/>
    </xf>
    <xf numFmtId="43" fontId="21" fillId="8" borderId="11" xfId="3" applyNumberFormat="1" applyFont="1" applyFill="1" applyBorder="1" applyAlignment="1" applyProtection="1">
      <alignment horizontal="center" vertical="center" wrapText="1"/>
      <protection locked="0"/>
    </xf>
    <xf numFmtId="10" fontId="21" fillId="8" borderId="11" xfId="3" applyNumberFormat="1" applyFont="1" applyFill="1" applyBorder="1" applyAlignment="1">
      <alignment horizontal="center" vertical="center" wrapText="1"/>
    </xf>
    <xf numFmtId="0" fontId="24" fillId="9" borderId="35" xfId="3" applyFont="1" applyFill="1" applyBorder="1" applyAlignment="1">
      <alignment vertical="center"/>
    </xf>
    <xf numFmtId="0" fontId="25" fillId="9" borderId="36" xfId="3" applyFont="1" applyFill="1" applyBorder="1" applyAlignment="1">
      <alignment horizontal="right" vertical="center"/>
    </xf>
    <xf numFmtId="0" fontId="25" fillId="9" borderId="36" xfId="3" applyFont="1" applyFill="1" applyBorder="1" applyAlignment="1">
      <alignment horizontal="center" vertical="center"/>
    </xf>
    <xf numFmtId="2" fontId="25" fillId="9" borderId="36" xfId="3" applyNumberFormat="1" applyFont="1" applyFill="1" applyBorder="1" applyAlignment="1">
      <alignment vertical="center"/>
    </xf>
    <xf numFmtId="0" fontId="25" fillId="9" borderId="37" xfId="3" applyFont="1" applyFill="1" applyBorder="1" applyAlignment="1">
      <alignment vertical="center"/>
    </xf>
    <xf numFmtId="43" fontId="25" fillId="9" borderId="25" xfId="3" applyNumberFormat="1" applyFont="1" applyFill="1" applyBorder="1" applyAlignment="1">
      <alignment horizontal="right" vertical="center" wrapText="1"/>
    </xf>
    <xf numFmtId="0" fontId="25" fillId="9" borderId="25" xfId="3" applyFont="1" applyFill="1" applyBorder="1" applyAlignment="1">
      <alignment horizontal="right" vertical="center"/>
    </xf>
    <xf numFmtId="4" fontId="25" fillId="9" borderId="25" xfId="3" applyNumberFormat="1" applyFont="1" applyFill="1" applyBorder="1" applyAlignment="1">
      <alignment horizontal="right" vertical="center" wrapText="1"/>
    </xf>
    <xf numFmtId="10" fontId="22" fillId="10" borderId="25" xfId="3" applyNumberFormat="1" applyFont="1" applyFill="1" applyBorder="1" applyAlignment="1">
      <alignment horizontal="center" vertical="center" wrapText="1"/>
    </xf>
    <xf numFmtId="10" fontId="22" fillId="10" borderId="27" xfId="3" applyNumberFormat="1" applyFont="1" applyFill="1" applyBorder="1" applyAlignment="1">
      <alignment horizontal="center" vertical="center" wrapText="1"/>
    </xf>
    <xf numFmtId="0" fontId="21" fillId="10" borderId="38" xfId="3" applyFont="1" applyFill="1" applyBorder="1" applyAlignment="1">
      <alignment vertical="center"/>
    </xf>
    <xf numFmtId="0" fontId="17" fillId="10" borderId="39" xfId="3" applyFont="1" applyFill="1" applyBorder="1" applyAlignment="1">
      <alignment horizontal="right" vertical="center"/>
    </xf>
    <xf numFmtId="0" fontId="17" fillId="10" borderId="39" xfId="3" applyFont="1" applyFill="1" applyBorder="1" applyAlignment="1">
      <alignment horizontal="center" vertical="center"/>
    </xf>
    <xf numFmtId="2" fontId="17" fillId="10" borderId="39" xfId="3" applyNumberFormat="1" applyFont="1" applyFill="1" applyBorder="1" applyAlignment="1">
      <alignment vertical="center"/>
    </xf>
    <xf numFmtId="0" fontId="17" fillId="10" borderId="40" xfId="3" applyFont="1" applyFill="1" applyBorder="1" applyAlignment="1">
      <alignment vertical="center"/>
    </xf>
    <xf numFmtId="10" fontId="17" fillId="10" borderId="32" xfId="3" applyNumberFormat="1" applyFont="1" applyFill="1" applyBorder="1" applyAlignment="1">
      <alignment horizontal="right" vertical="center"/>
    </xf>
    <xf numFmtId="10" fontId="22" fillId="10" borderId="32" xfId="3" applyNumberFormat="1" applyFont="1" applyFill="1" applyBorder="1" applyAlignment="1">
      <alignment horizontal="center" vertical="center" wrapText="1"/>
    </xf>
    <xf numFmtId="10" fontId="22" fillId="10" borderId="33" xfId="3" applyNumberFormat="1" applyFont="1" applyFill="1" applyBorder="1" applyAlignment="1">
      <alignment horizontal="center" vertical="center" wrapText="1"/>
    </xf>
    <xf numFmtId="0" fontId="21" fillId="0" borderId="41" xfId="3" applyFont="1" applyBorder="1" applyAlignment="1">
      <alignment horizontal="center" vertical="center" wrapText="1"/>
    </xf>
    <xf numFmtId="0" fontId="21" fillId="0" borderId="42" xfId="3" applyFont="1" applyBorder="1" applyAlignment="1">
      <alignment horizontal="center" vertical="center" wrapText="1"/>
    </xf>
    <xf numFmtId="0" fontId="21" fillId="0" borderId="43" xfId="3" applyFont="1" applyBorder="1" applyAlignment="1">
      <alignment horizontal="center" vertical="center" wrapText="1"/>
    </xf>
    <xf numFmtId="0" fontId="21" fillId="0" borderId="44" xfId="3" applyFont="1" applyBorder="1" applyAlignment="1">
      <alignment horizontal="left" vertical="center" wrapText="1"/>
    </xf>
    <xf numFmtId="0" fontId="21" fillId="0" borderId="42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 wrapText="1"/>
    </xf>
    <xf numFmtId="0" fontId="21" fillId="0" borderId="45" xfId="3" applyFont="1" applyBorder="1" applyAlignment="1">
      <alignment horizontal="left" vertical="center" wrapText="1"/>
    </xf>
    <xf numFmtId="0" fontId="21" fillId="0" borderId="46" xfId="3" applyFont="1" applyBorder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21" fillId="0" borderId="19" xfId="3" applyFont="1" applyBorder="1" applyAlignment="1">
      <alignment horizontal="center" vertical="center" wrapText="1"/>
    </xf>
    <xf numFmtId="0" fontId="21" fillId="0" borderId="18" xfId="3" applyFont="1" applyBorder="1" applyAlignment="1">
      <alignment horizontal="left" vertical="center" wrapText="1"/>
    </xf>
    <xf numFmtId="0" fontId="21" fillId="0" borderId="0" xfId="3" applyFont="1" applyAlignment="1">
      <alignment horizontal="left" vertical="center" wrapText="1"/>
    </xf>
    <xf numFmtId="0" fontId="21" fillId="0" borderId="19" xfId="3" applyFont="1" applyBorder="1" applyAlignment="1">
      <alignment horizontal="left" vertical="center" wrapText="1"/>
    </xf>
    <xf numFmtId="0" fontId="21" fillId="0" borderId="47" xfId="3" applyFont="1" applyBorder="1" applyAlignment="1">
      <alignment horizontal="left" vertical="center" wrapText="1"/>
    </xf>
    <xf numFmtId="0" fontId="21" fillId="0" borderId="48" xfId="3" applyFont="1" applyBorder="1" applyAlignment="1">
      <alignment horizontal="center" vertical="center" wrapText="1"/>
    </xf>
    <xf numFmtId="0" fontId="21" fillId="0" borderId="20" xfId="3" applyFont="1" applyBorder="1" applyAlignment="1">
      <alignment horizontal="center" vertical="center" wrapText="1"/>
    </xf>
    <xf numFmtId="0" fontId="21" fillId="0" borderId="14" xfId="3" applyFont="1" applyBorder="1" applyAlignment="1">
      <alignment horizontal="center" vertical="center" wrapText="1"/>
    </xf>
    <xf numFmtId="0" fontId="21" fillId="0" borderId="49" xfId="3" applyFont="1" applyBorder="1" applyAlignment="1">
      <alignment horizontal="center" vertical="center" wrapText="1"/>
    </xf>
    <xf numFmtId="0" fontId="21" fillId="0" borderId="50" xfId="3" applyFont="1" applyBorder="1" applyAlignment="1">
      <alignment horizontal="center" vertical="center" wrapText="1"/>
    </xf>
    <xf numFmtId="0" fontId="21" fillId="0" borderId="51" xfId="3" applyFont="1" applyBorder="1" applyAlignment="1">
      <alignment horizontal="center" vertical="center" wrapText="1"/>
    </xf>
    <xf numFmtId="0" fontId="21" fillId="0" borderId="52" xfId="3" applyFont="1" applyBorder="1" applyAlignment="1">
      <alignment horizontal="left" vertical="center" wrapText="1"/>
    </xf>
    <xf numFmtId="0" fontId="21" fillId="0" borderId="50" xfId="3" applyFont="1" applyBorder="1" applyAlignment="1">
      <alignment horizontal="left" vertical="center" wrapText="1"/>
    </xf>
    <xf numFmtId="0" fontId="21" fillId="0" borderId="51" xfId="3" applyFont="1" applyBorder="1" applyAlignment="1">
      <alignment horizontal="left" vertical="center" wrapText="1"/>
    </xf>
    <xf numFmtId="0" fontId="21" fillId="0" borderId="53" xfId="3" applyFont="1" applyBorder="1" applyAlignment="1">
      <alignment horizontal="left" vertical="center" wrapText="1"/>
    </xf>
    <xf numFmtId="43" fontId="21" fillId="0" borderId="0" xfId="3" applyNumberFormat="1" applyFont="1" applyAlignment="1">
      <alignment vertical="center" wrapText="1"/>
    </xf>
  </cellXfs>
  <cellStyles count="5">
    <cellStyle name="Normal" xfId="0" builtinId="0"/>
    <cellStyle name="Normal 2" xfId="3" xr:uid="{7D0C4246-A822-4C3B-9FDC-7CBB0F553B8C}"/>
    <cellStyle name="Normal_MEDICAO RUAS E AVENIDAS" xfId="2" xr:uid="{49DB6098-3956-46BF-968D-E8E77C8553F4}"/>
    <cellStyle name="Vírgula" xfId="1" builtinId="3"/>
    <cellStyle name="Vírgula 2" xfId="4" xr:uid="{4DA89DF5-BD80-4B47-B367-ABE57BBFB340}"/>
  </cellStyles>
  <dxfs count="116"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629806</xdr:colOff>
      <xdr:row>5</xdr:row>
      <xdr:rowOff>40480</xdr:rowOff>
    </xdr:from>
    <xdr:to>
      <xdr:col>14</xdr:col>
      <xdr:colOff>416719</xdr:colOff>
      <xdr:row>9</xdr:row>
      <xdr:rowOff>154781</xdr:rowOff>
    </xdr:to>
    <xdr:pic>
      <xdr:nvPicPr>
        <xdr:cNvPr id="76" name="Imagem 2">
          <a:extLst>
            <a:ext uri="{FF2B5EF4-FFF2-40B4-BE49-F238E27FC236}">
              <a16:creationId xmlns:a16="http://schemas.microsoft.com/office/drawing/2014/main" id="{B1424AA2-B1AE-41BC-AA17-03EE17A2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9150" y="1040605"/>
          <a:ext cx="691788" cy="781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163778</xdr:colOff>
      <xdr:row>1</xdr:row>
      <xdr:rowOff>157691</xdr:rowOff>
    </xdr:from>
    <xdr:to>
      <xdr:col>17</xdr:col>
      <xdr:colOff>378090</xdr:colOff>
      <xdr:row>10</xdr:row>
      <xdr:rowOff>163778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9A44E1-7D45-55C8-3644-70CBA2D8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775282" y="785813"/>
          <a:ext cx="1672962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452437</xdr:colOff>
      <xdr:row>656</xdr:row>
      <xdr:rowOff>154781</xdr:rowOff>
    </xdr:from>
    <xdr:to>
      <xdr:col>1</xdr:col>
      <xdr:colOff>2417507</xdr:colOff>
      <xdr:row>662</xdr:row>
      <xdr:rowOff>35719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B5ECAE-603C-4891-9422-ADB8A4C4C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46995156"/>
          <a:ext cx="1965070" cy="881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5</xdr:row>
      <xdr:rowOff>28575</xdr:rowOff>
    </xdr:from>
    <xdr:to>
      <xdr:col>14</xdr:col>
      <xdr:colOff>333375</xdr:colOff>
      <xdr:row>9</xdr:row>
      <xdr:rowOff>28575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2CA2638-DD4B-4A04-949C-3D225954D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942975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001\Arquivos\EMPRESAS\OUTROS\CONORTE%20E\CONORTE\ItaporangaTJSE\BM\BMS\BM05\BM%2005-%20REVISADO\BM%2005_TJ%20_%20PER&#205;ODO%20(%2006.07.18_05.09.18)%20R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001\Arquivos\TAXA%20DE%20BDI%20E%20LEISSOCIA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M Nº 03"/>
      <sheetName val="Memória Cálculo BM03"/>
      <sheetName val="BM Nº 04"/>
      <sheetName val="Memória Cálculo BM04"/>
      <sheetName val="BM Nº 05"/>
      <sheetName val="Memória Cálculo BM05"/>
      <sheetName val="Reg.Fotográfic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i"/>
      <sheetName val="#REF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5"/>
  <sheetViews>
    <sheetView zoomScale="80" zoomScaleNormal="8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G18" sqref="G18"/>
    </sheetView>
  </sheetViews>
  <sheetFormatPr defaultRowHeight="12.75" x14ac:dyDescent="0.2"/>
  <cols>
    <col min="1" max="1" width="13.83203125" customWidth="1"/>
    <col min="2" max="2" width="48.83203125" customWidth="1"/>
    <col min="3" max="3" width="5.1640625" customWidth="1"/>
    <col min="4" max="4" width="7" customWidth="1"/>
    <col min="5" max="5" width="9.1640625" customWidth="1"/>
    <col min="6" max="6" width="15.5" customWidth="1"/>
    <col min="7" max="7" width="7.5" customWidth="1"/>
    <col min="8" max="8" width="13" customWidth="1"/>
    <col min="9" max="9" width="8.83203125" customWidth="1"/>
    <col min="10" max="10" width="14" customWidth="1"/>
    <col min="11" max="11" width="8.1640625" customWidth="1"/>
    <col min="12" max="12" width="14.1640625" bestFit="1" customWidth="1"/>
    <col min="13" max="13" width="10" customWidth="1"/>
    <col min="14" max="14" width="15.83203125" customWidth="1"/>
    <col min="15" max="15" width="11.5" customWidth="1"/>
    <col min="16" max="16" width="9.1640625" style="48" customWidth="1"/>
  </cols>
  <sheetData>
    <row r="1" spans="1:16" x14ac:dyDescent="0.2">
      <c r="A1" s="123" t="s">
        <v>893</v>
      </c>
      <c r="B1" s="124"/>
      <c r="C1" s="140" t="s">
        <v>0</v>
      </c>
      <c r="D1" s="141"/>
      <c r="E1" s="141"/>
      <c r="F1" s="142"/>
      <c r="G1" s="127" t="s">
        <v>894</v>
      </c>
      <c r="H1" s="128"/>
      <c r="I1" s="90" t="s">
        <v>1</v>
      </c>
      <c r="J1" s="90"/>
      <c r="K1" s="89">
        <f>F652</f>
        <v>1545571.27</v>
      </c>
      <c r="L1" s="89"/>
      <c r="M1" s="90" t="s">
        <v>2</v>
      </c>
      <c r="N1" s="90"/>
      <c r="O1" s="91">
        <f>J652</f>
        <v>104302.26</v>
      </c>
      <c r="P1" s="91"/>
    </row>
    <row r="2" spans="1:16" x14ac:dyDescent="0.2">
      <c r="A2" s="125"/>
      <c r="B2" s="126"/>
      <c r="C2" s="55" t="s">
        <v>895</v>
      </c>
      <c r="D2" s="56"/>
      <c r="E2" s="56"/>
      <c r="F2" s="57"/>
      <c r="G2" s="64">
        <v>45477</v>
      </c>
      <c r="H2" s="129"/>
      <c r="I2" s="90"/>
      <c r="J2" s="90"/>
      <c r="K2" s="89"/>
      <c r="L2" s="89"/>
      <c r="M2" s="90"/>
      <c r="N2" s="90"/>
      <c r="O2" s="91"/>
      <c r="P2" s="91"/>
    </row>
    <row r="3" spans="1:16" ht="26.25" customHeight="1" x14ac:dyDescent="0.2">
      <c r="A3" s="130" t="s">
        <v>896</v>
      </c>
      <c r="B3" s="131"/>
      <c r="C3" s="132" t="s">
        <v>897</v>
      </c>
      <c r="D3" s="133"/>
      <c r="E3" s="133"/>
      <c r="F3" s="134"/>
      <c r="G3" s="9" t="s">
        <v>898</v>
      </c>
      <c r="H3" s="10">
        <v>45405</v>
      </c>
      <c r="I3" s="118" t="s">
        <v>912</v>
      </c>
      <c r="J3" s="119"/>
      <c r="K3" s="119"/>
      <c r="L3" s="119"/>
      <c r="M3" s="119"/>
      <c r="N3" s="119"/>
      <c r="O3" s="119"/>
      <c r="P3" s="120"/>
    </row>
    <row r="4" spans="1:16" x14ac:dyDescent="0.2">
      <c r="A4" s="135" t="s">
        <v>899</v>
      </c>
      <c r="B4" s="136"/>
      <c r="C4" s="127" t="s">
        <v>900</v>
      </c>
      <c r="D4" s="137"/>
      <c r="E4" s="138">
        <v>1</v>
      </c>
      <c r="F4" s="55" t="s">
        <v>901</v>
      </c>
      <c r="G4" s="56"/>
      <c r="H4" s="56"/>
      <c r="I4" s="53">
        <f>(H5-F5)+1</f>
        <v>37</v>
      </c>
      <c r="J4" s="55" t="s">
        <v>3</v>
      </c>
      <c r="K4" s="56"/>
      <c r="L4" s="57"/>
      <c r="M4" s="55" t="s">
        <v>902</v>
      </c>
      <c r="N4" s="56"/>
      <c r="O4" s="55" t="s">
        <v>4</v>
      </c>
      <c r="P4" s="57"/>
    </row>
    <row r="5" spans="1:16" x14ac:dyDescent="0.2">
      <c r="A5" s="58" t="s">
        <v>903</v>
      </c>
      <c r="B5" s="59"/>
      <c r="C5" s="60" t="s">
        <v>904</v>
      </c>
      <c r="D5" s="61"/>
      <c r="E5" s="139"/>
      <c r="F5" s="62">
        <v>45498</v>
      </c>
      <c r="G5" s="63"/>
      <c r="H5" s="11">
        <v>45534</v>
      </c>
      <c r="I5" s="54"/>
      <c r="J5" s="12">
        <v>8</v>
      </c>
      <c r="K5" s="121"/>
      <c r="L5" s="122"/>
      <c r="M5" s="64">
        <v>45463</v>
      </c>
      <c r="N5" s="65"/>
      <c r="O5" s="66"/>
      <c r="P5" s="67"/>
    </row>
    <row r="6" spans="1:16" x14ac:dyDescent="0.2">
      <c r="A6" s="70" t="s">
        <v>905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69"/>
      <c r="O6" s="69"/>
      <c r="P6" s="69"/>
    </row>
    <row r="7" spans="1:16" x14ac:dyDescent="0.2">
      <c r="A7" s="60" t="s">
        <v>911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9"/>
      <c r="O7" s="69"/>
      <c r="P7" s="69"/>
    </row>
    <row r="8" spans="1:16" x14ac:dyDescent="0.2">
      <c r="A8" s="70" t="s">
        <v>906</v>
      </c>
      <c r="B8" s="71"/>
      <c r="C8" s="70" t="s">
        <v>907</v>
      </c>
      <c r="D8" s="72"/>
      <c r="E8" s="72"/>
      <c r="F8" s="72"/>
      <c r="G8" s="72"/>
      <c r="H8" s="72"/>
      <c r="I8" s="72"/>
      <c r="J8" s="71"/>
      <c r="K8" s="73" t="s">
        <v>908</v>
      </c>
      <c r="L8" s="74"/>
      <c r="M8" s="74"/>
      <c r="N8" s="69"/>
      <c r="O8" s="69"/>
      <c r="P8" s="69"/>
    </row>
    <row r="9" spans="1:16" x14ac:dyDescent="0.2">
      <c r="A9" s="75" t="s">
        <v>909</v>
      </c>
      <c r="B9" s="76"/>
      <c r="C9" s="79" t="s">
        <v>910</v>
      </c>
      <c r="D9" s="80"/>
      <c r="E9" s="80"/>
      <c r="F9" s="80"/>
      <c r="G9" s="80"/>
      <c r="H9" s="80"/>
      <c r="I9" s="80"/>
      <c r="J9" s="81"/>
      <c r="K9" s="85">
        <v>10656129000106</v>
      </c>
      <c r="L9" s="86">
        <v>11460798000170</v>
      </c>
      <c r="M9" s="86">
        <v>11460798000170</v>
      </c>
      <c r="N9" s="69"/>
      <c r="O9" s="69"/>
      <c r="P9" s="69"/>
    </row>
    <row r="10" spans="1:16" ht="13.5" thickBot="1" x14ac:dyDescent="0.25">
      <c r="A10" s="77"/>
      <c r="B10" s="78"/>
      <c r="C10" s="82"/>
      <c r="D10" s="83"/>
      <c r="E10" s="83"/>
      <c r="F10" s="83"/>
      <c r="G10" s="83"/>
      <c r="H10" s="83"/>
      <c r="I10" s="83"/>
      <c r="J10" s="84"/>
      <c r="K10" s="87">
        <v>11460798000170</v>
      </c>
      <c r="L10" s="88">
        <v>11460798000170</v>
      </c>
      <c r="M10" s="88">
        <v>11460798000170</v>
      </c>
      <c r="N10" s="69"/>
      <c r="O10" s="69"/>
      <c r="P10" s="69"/>
    </row>
    <row r="11" spans="1:16" ht="25.5" customHeight="1" x14ac:dyDescent="0.2">
      <c r="A11" s="113" t="s">
        <v>5</v>
      </c>
      <c r="B11" s="107" t="s">
        <v>6</v>
      </c>
      <c r="C11" s="116" t="s">
        <v>7</v>
      </c>
      <c r="D11" s="68" t="s">
        <v>8</v>
      </c>
      <c r="E11" s="68"/>
      <c r="F11" s="68"/>
      <c r="G11" s="68" t="s">
        <v>9</v>
      </c>
      <c r="H11" s="68"/>
      <c r="I11" s="107" t="s">
        <v>10</v>
      </c>
      <c r="J11" s="107"/>
      <c r="K11" s="107" t="s">
        <v>11</v>
      </c>
      <c r="L11" s="107"/>
      <c r="M11" s="107" t="s">
        <v>12</v>
      </c>
      <c r="N11" s="108"/>
      <c r="O11" s="108" t="s">
        <v>13</v>
      </c>
      <c r="P11" s="109"/>
    </row>
    <row r="12" spans="1:16" ht="27" x14ac:dyDescent="0.2">
      <c r="A12" s="114"/>
      <c r="B12" s="115"/>
      <c r="C12" s="117"/>
      <c r="D12" s="13" t="s">
        <v>14</v>
      </c>
      <c r="E12" s="14" t="s">
        <v>15</v>
      </c>
      <c r="F12" s="14" t="s">
        <v>16</v>
      </c>
      <c r="G12" s="13" t="s">
        <v>14</v>
      </c>
      <c r="H12" s="14" t="s">
        <v>17</v>
      </c>
      <c r="I12" s="13" t="s">
        <v>14</v>
      </c>
      <c r="J12" s="14" t="s">
        <v>17</v>
      </c>
      <c r="K12" s="13" t="s">
        <v>14</v>
      </c>
      <c r="L12" s="14" t="s">
        <v>17</v>
      </c>
      <c r="M12" s="13" t="s">
        <v>14</v>
      </c>
      <c r="N12" s="14" t="s">
        <v>17</v>
      </c>
      <c r="O12" s="14" t="s">
        <v>18</v>
      </c>
      <c r="P12" s="15" t="s">
        <v>19</v>
      </c>
    </row>
    <row r="13" spans="1:16" x14ac:dyDescent="0.2">
      <c r="A13" s="22">
        <v>1</v>
      </c>
      <c r="B13" s="44" t="s">
        <v>20</v>
      </c>
      <c r="C13" s="24"/>
      <c r="D13" s="24"/>
      <c r="E13" s="24"/>
      <c r="F13" s="25">
        <f>F14</f>
        <v>98483.069999999992</v>
      </c>
      <c r="G13" s="24"/>
      <c r="H13" s="25">
        <f>H14</f>
        <v>0</v>
      </c>
      <c r="I13" s="24"/>
      <c r="J13" s="25">
        <f>J14</f>
        <v>6468.4400000000005</v>
      </c>
      <c r="K13" s="24"/>
      <c r="L13" s="25">
        <f>L14</f>
        <v>6468.4400000000005</v>
      </c>
      <c r="M13" s="24"/>
      <c r="N13" s="25">
        <f>N14</f>
        <v>92014.62999999999</v>
      </c>
      <c r="O13" s="20">
        <f t="shared" ref="O13:O15" si="0">IF((L13/F13)=0," ",(L13/F13))</f>
        <v>6.568073070833394E-2</v>
      </c>
      <c r="P13" s="46">
        <f t="shared" ref="P13:P23" si="1">IF((N13/F13)=0," ",(N13/F13))</f>
        <v>0.93431926929166609</v>
      </c>
    </row>
    <row r="14" spans="1:16" x14ac:dyDescent="0.2">
      <c r="A14" s="23" t="s">
        <v>22</v>
      </c>
      <c r="B14" s="44" t="s">
        <v>23</v>
      </c>
      <c r="C14" s="24"/>
      <c r="D14" s="24"/>
      <c r="E14" s="24"/>
      <c r="F14" s="25">
        <f>F15+F17+F19</f>
        <v>98483.069999999992</v>
      </c>
      <c r="G14" s="24"/>
      <c r="H14" s="25">
        <f>H15+H17+H19</f>
        <v>0</v>
      </c>
      <c r="I14" s="24"/>
      <c r="J14" s="25">
        <f>J15+J17+J19</f>
        <v>6468.4400000000005</v>
      </c>
      <c r="K14" s="24"/>
      <c r="L14" s="25">
        <f>L15+L17+L19</f>
        <v>6468.4400000000005</v>
      </c>
      <c r="M14" s="24"/>
      <c r="N14" s="25">
        <f>N15+N17+N19</f>
        <v>92014.62999999999</v>
      </c>
      <c r="O14" s="20">
        <f t="shared" si="0"/>
        <v>6.568073070833394E-2</v>
      </c>
      <c r="P14" s="46">
        <f t="shared" si="1"/>
        <v>0.93431926929166609</v>
      </c>
    </row>
    <row r="15" spans="1:16" x14ac:dyDescent="0.2">
      <c r="A15" s="23" t="s">
        <v>24</v>
      </c>
      <c r="B15" s="44" t="s">
        <v>25</v>
      </c>
      <c r="C15" s="24"/>
      <c r="D15" s="24"/>
      <c r="E15" s="24"/>
      <c r="F15" s="26">
        <f>F16</f>
        <v>94518.28</v>
      </c>
      <c r="G15" s="24"/>
      <c r="H15" s="26">
        <f>H16</f>
        <v>0</v>
      </c>
      <c r="I15" s="24"/>
      <c r="J15" s="26">
        <f>J16</f>
        <v>5671.1</v>
      </c>
      <c r="K15" s="24"/>
      <c r="L15" s="26">
        <f>L16</f>
        <v>5671.1</v>
      </c>
      <c r="M15" s="24"/>
      <c r="N15" s="26">
        <f>N16</f>
        <v>88847.18</v>
      </c>
      <c r="O15" s="20">
        <f t="shared" si="0"/>
        <v>6.0000033855884816E-2</v>
      </c>
      <c r="P15" s="46">
        <f t="shared" si="1"/>
        <v>0.93999996614411518</v>
      </c>
    </row>
    <row r="16" spans="1:16" ht="24" x14ac:dyDescent="0.2">
      <c r="A16" s="1" t="s">
        <v>26</v>
      </c>
      <c r="B16" s="3" t="s">
        <v>27</v>
      </c>
      <c r="C16" s="1" t="s">
        <v>28</v>
      </c>
      <c r="D16" s="27">
        <v>1</v>
      </c>
      <c r="E16" s="27">
        <v>94518.28</v>
      </c>
      <c r="F16" s="28">
        <v>94518.28</v>
      </c>
      <c r="G16" s="4"/>
      <c r="H16" s="5">
        <f t="shared" ref="H16" si="2">ROUND(G16*E16,2)</f>
        <v>0</v>
      </c>
      <c r="I16" s="6">
        <v>0.06</v>
      </c>
      <c r="J16" s="5">
        <f t="shared" ref="J16" si="3">ROUND(I16*E16,2)</f>
        <v>5671.1</v>
      </c>
      <c r="K16" s="5">
        <f t="shared" ref="K16:L16" si="4">G16+I16</f>
        <v>0.06</v>
      </c>
      <c r="L16" s="5">
        <f t="shared" si="4"/>
        <v>5671.1</v>
      </c>
      <c r="M16" s="5">
        <f t="shared" ref="M16" si="5">D16-K16</f>
        <v>0.94</v>
      </c>
      <c r="N16" s="5">
        <f t="shared" ref="N16" si="6">F16-L16</f>
        <v>88847.18</v>
      </c>
      <c r="O16" s="19">
        <f>IF((L16/F16)=0," ",(L16/F16))</f>
        <v>6.0000033855884816E-2</v>
      </c>
      <c r="P16" s="47">
        <f t="shared" si="1"/>
        <v>0.93999996614411518</v>
      </c>
    </row>
    <row r="17" spans="1:16" x14ac:dyDescent="0.2">
      <c r="A17" s="29" t="s">
        <v>29</v>
      </c>
      <c r="B17" s="8" t="s">
        <v>30</v>
      </c>
      <c r="C17" s="30"/>
      <c r="D17" s="30"/>
      <c r="E17" s="30"/>
      <c r="F17" s="31">
        <f>F18</f>
        <v>797.34</v>
      </c>
      <c r="G17" s="30"/>
      <c r="H17" s="31">
        <f>H18</f>
        <v>0</v>
      </c>
      <c r="I17" s="30"/>
      <c r="J17" s="31">
        <f>J18</f>
        <v>797.34</v>
      </c>
      <c r="K17" s="30"/>
      <c r="L17" s="31">
        <f>L18</f>
        <v>797.34</v>
      </c>
      <c r="M17" s="30"/>
      <c r="N17" s="31">
        <f>N18</f>
        <v>0</v>
      </c>
      <c r="O17" s="20">
        <f>IF((L17/F17)=0," ",(L17/F17))</f>
        <v>1</v>
      </c>
      <c r="P17" s="46" t="str">
        <f t="shared" si="1"/>
        <v xml:space="preserve"> </v>
      </c>
    </row>
    <row r="18" spans="1:16" ht="24" x14ac:dyDescent="0.2">
      <c r="A18" s="1" t="s">
        <v>31</v>
      </c>
      <c r="B18" s="3" t="s">
        <v>927</v>
      </c>
      <c r="C18" s="1" t="s">
        <v>28</v>
      </c>
      <c r="D18" s="27">
        <v>3</v>
      </c>
      <c r="E18" s="27">
        <v>265.77999999999997</v>
      </c>
      <c r="F18" s="27">
        <v>797.34</v>
      </c>
      <c r="G18" s="4"/>
      <c r="H18" s="5">
        <f t="shared" ref="H18" si="7">ROUND(G18*E18,2)</f>
        <v>0</v>
      </c>
      <c r="I18" s="6">
        <v>3</v>
      </c>
      <c r="J18" s="5">
        <f t="shared" ref="J18" si="8">ROUND(I18*E18,2)</f>
        <v>797.34</v>
      </c>
      <c r="K18" s="5">
        <f t="shared" ref="K18:L18" si="9">G18+I18</f>
        <v>3</v>
      </c>
      <c r="L18" s="5">
        <f t="shared" si="9"/>
        <v>797.34</v>
      </c>
      <c r="M18" s="5">
        <f t="shared" ref="M18" si="10">D18-K18</f>
        <v>0</v>
      </c>
      <c r="N18" s="5">
        <f t="shared" ref="N18" si="11">F18-L18</f>
        <v>0</v>
      </c>
      <c r="O18" s="19">
        <f>IF((L18/F18)=0," ",(L18/F18))</f>
        <v>1</v>
      </c>
      <c r="P18" s="47" t="str">
        <f t="shared" si="1"/>
        <v xml:space="preserve"> </v>
      </c>
    </row>
    <row r="19" spans="1:16" x14ac:dyDescent="0.2">
      <c r="A19" s="29" t="s">
        <v>32</v>
      </c>
      <c r="B19" s="8" t="s">
        <v>33</v>
      </c>
      <c r="C19" s="30"/>
      <c r="D19" s="30"/>
      <c r="E19" s="30"/>
      <c r="F19" s="33">
        <f>F20</f>
        <v>3167.45</v>
      </c>
      <c r="G19" s="30"/>
      <c r="H19" s="33">
        <f>H20</f>
        <v>0</v>
      </c>
      <c r="I19" s="30"/>
      <c r="J19" s="33">
        <f>J20</f>
        <v>0</v>
      </c>
      <c r="K19" s="30"/>
      <c r="L19" s="33">
        <f>L20</f>
        <v>0</v>
      </c>
      <c r="M19" s="30"/>
      <c r="N19" s="33">
        <f>N20</f>
        <v>3167.45</v>
      </c>
      <c r="O19" s="20" t="str">
        <f>IF((L19/F19)=0," ",(L19/F19))</f>
        <v xml:space="preserve"> </v>
      </c>
      <c r="P19" s="46">
        <f t="shared" si="1"/>
        <v>1</v>
      </c>
    </row>
    <row r="20" spans="1:16" ht="51" customHeight="1" x14ac:dyDescent="0.2">
      <c r="A20" s="1" t="s">
        <v>34</v>
      </c>
      <c r="B20" s="7" t="s">
        <v>762</v>
      </c>
      <c r="C20" s="1" t="s">
        <v>35</v>
      </c>
      <c r="D20" s="27">
        <v>270.26</v>
      </c>
      <c r="E20" s="27">
        <v>11.72</v>
      </c>
      <c r="F20" s="28">
        <v>3167.45</v>
      </c>
      <c r="G20" s="4"/>
      <c r="H20" s="5">
        <f t="shared" ref="H20" si="12">ROUND(G20*E20,2)</f>
        <v>0</v>
      </c>
      <c r="I20" s="6"/>
      <c r="J20" s="5">
        <f t="shared" ref="J20" si="13">ROUND(I20*E20,2)</f>
        <v>0</v>
      </c>
      <c r="K20" s="5">
        <f t="shared" ref="K20:L20" si="14">G20+I20</f>
        <v>0</v>
      </c>
      <c r="L20" s="5">
        <f t="shared" si="14"/>
        <v>0</v>
      </c>
      <c r="M20" s="5">
        <f t="shared" ref="M20" si="15">D20-K20</f>
        <v>270.26</v>
      </c>
      <c r="N20" s="5">
        <f t="shared" ref="N20" si="16">F20-L20</f>
        <v>3167.45</v>
      </c>
      <c r="O20" s="19" t="str">
        <f>IF((L20/F20)=0," ",(L20/F20))</f>
        <v xml:space="preserve"> </v>
      </c>
      <c r="P20" s="47">
        <f t="shared" si="1"/>
        <v>1</v>
      </c>
    </row>
    <row r="21" spans="1:16" ht="24" x14ac:dyDescent="0.2">
      <c r="A21" s="22">
        <v>2</v>
      </c>
      <c r="B21" s="18" t="s">
        <v>913</v>
      </c>
      <c r="C21" s="24"/>
      <c r="D21" s="24"/>
      <c r="E21" s="24"/>
      <c r="F21" s="25">
        <f>F22+F51+F62+F73+F91+F97+F104+F156+F192+F206+F241+F248+F276+F293+F318+F331+F335+F399+F407+F427+F559+F567+F571+F576+F584+F596+F617</f>
        <v>1447088.2</v>
      </c>
      <c r="G21" s="24"/>
      <c r="H21" s="25">
        <f>H22+H51+H62+H73+H91+H97+H104+H156+H192+H206+H241+H248+H276+H293+H318+H331+H335+H399+H407+H427+H559+H567+H571+H576+H584+H596+H617</f>
        <v>0</v>
      </c>
      <c r="I21" s="24"/>
      <c r="J21" s="25">
        <f>J22+J51+J62+J73+J91+J97+J104+J156+J192+J206+J241+J248+J276+J293+J318+J331+J335+J399+J407+J427+J559+J567+J571+J576+J584+J596+J617</f>
        <v>97833.819999999992</v>
      </c>
      <c r="K21" s="24"/>
      <c r="L21" s="25">
        <f>L22+L51+L62+L73+L91+L97+L104+L156+L192+L206+L241+L248+L276+L293+L318+L331+L335+L399+L407+L427+L559+L567+L571+L576+L584+L596+L617</f>
        <v>97833.819999999992</v>
      </c>
      <c r="M21" s="24"/>
      <c r="N21" s="25">
        <f>N22+N51+N62+N73+N91+N97+N104+N156+N192+N206+N241+N248+N276+N293+N318+N331+N335+N399+N407+N427+N559+N567+N571+N576+N584+N596+N617</f>
        <v>1349254.38</v>
      </c>
      <c r="O21" s="21">
        <f t="shared" ref="O21:O23" si="17">IF((L21/F21)=0," ",(L21/F21))</f>
        <v>6.7607364913900889E-2</v>
      </c>
      <c r="P21" s="46">
        <f t="shared" si="1"/>
        <v>0.93239263508609904</v>
      </c>
    </row>
    <row r="22" spans="1:16" x14ac:dyDescent="0.2">
      <c r="A22" s="29" t="s">
        <v>36</v>
      </c>
      <c r="B22" s="8" t="s">
        <v>37</v>
      </c>
      <c r="C22" s="30"/>
      <c r="D22" s="30"/>
      <c r="E22" s="30"/>
      <c r="F22" s="34">
        <f>F23+F30+F38+F42+F44</f>
        <v>178057.63999999998</v>
      </c>
      <c r="G22" s="30"/>
      <c r="H22" s="34">
        <f>H23+H30+H38+H42+H44</f>
        <v>0</v>
      </c>
      <c r="I22" s="30"/>
      <c r="J22" s="34">
        <f>J23+J30+J38+J42+J44</f>
        <v>95542.14</v>
      </c>
      <c r="K22" s="30"/>
      <c r="L22" s="34">
        <f>L23+L30+L38+L42+L44</f>
        <v>95542.14</v>
      </c>
      <c r="M22" s="30"/>
      <c r="N22" s="34">
        <f>N23+N30+N38+N42+N44</f>
        <v>82515.5</v>
      </c>
      <c r="O22" s="20">
        <f t="shared" si="17"/>
        <v>0.53657984010121673</v>
      </c>
      <c r="P22" s="46">
        <f t="shared" si="1"/>
        <v>0.46342015989878338</v>
      </c>
    </row>
    <row r="23" spans="1:16" x14ac:dyDescent="0.2">
      <c r="A23" s="29" t="s">
        <v>38</v>
      </c>
      <c r="B23" s="8" t="s">
        <v>39</v>
      </c>
      <c r="C23" s="30"/>
      <c r="D23" s="30"/>
      <c r="E23" s="30"/>
      <c r="F23" s="34">
        <f>SUM(F24:F29)</f>
        <v>45937.759999999995</v>
      </c>
      <c r="G23" s="30"/>
      <c r="H23" s="34">
        <f>SUM(H24:H29)</f>
        <v>0</v>
      </c>
      <c r="I23" s="30"/>
      <c r="J23" s="34">
        <f>SUM(J24:J29)</f>
        <v>0</v>
      </c>
      <c r="K23" s="30"/>
      <c r="L23" s="34">
        <f>SUM(L24:L29)</f>
        <v>0</v>
      </c>
      <c r="M23" s="30"/>
      <c r="N23" s="34">
        <f>SUM(N24:N29)</f>
        <v>45937.759999999995</v>
      </c>
      <c r="O23" s="20" t="str">
        <f t="shared" si="17"/>
        <v xml:space="preserve"> </v>
      </c>
      <c r="P23" s="46">
        <f t="shared" si="1"/>
        <v>1</v>
      </c>
    </row>
    <row r="24" spans="1:16" ht="24" x14ac:dyDescent="0.2">
      <c r="A24" s="1" t="s">
        <v>40</v>
      </c>
      <c r="B24" s="7" t="s">
        <v>763</v>
      </c>
      <c r="C24" s="1" t="s">
        <v>41</v>
      </c>
      <c r="D24" s="27">
        <v>150</v>
      </c>
      <c r="E24" s="27">
        <v>25.37</v>
      </c>
      <c r="F24" s="28">
        <v>3805.5</v>
      </c>
      <c r="G24" s="4"/>
      <c r="H24" s="5">
        <f t="shared" ref="H24:H29" si="18">ROUND(G24*E24,2)</f>
        <v>0</v>
      </c>
      <c r="I24" s="6"/>
      <c r="J24" s="5">
        <f t="shared" ref="J24:J29" si="19">ROUND(I24*E24,2)</f>
        <v>0</v>
      </c>
      <c r="K24" s="5">
        <f t="shared" ref="K24:K29" si="20">G24+I24</f>
        <v>0</v>
      </c>
      <c r="L24" s="5">
        <f t="shared" ref="L24:L29" si="21">H24+J24</f>
        <v>0</v>
      </c>
      <c r="M24" s="5">
        <f t="shared" ref="M24:M29" si="22">D24-K24</f>
        <v>150</v>
      </c>
      <c r="N24" s="5">
        <f t="shared" ref="N24:N29" si="23">F24-L24</f>
        <v>3805.5</v>
      </c>
      <c r="O24" s="19" t="str">
        <f t="shared" ref="O24:O55" si="24">IF((L24/F24)=0," ",(L24/F24))</f>
        <v xml:space="preserve"> </v>
      </c>
      <c r="P24" s="47">
        <f t="shared" ref="P24:P30" si="25">IF((N24/F24)=0," ",(N24/F24))</f>
        <v>1</v>
      </c>
    </row>
    <row r="25" spans="1:16" ht="24" x14ac:dyDescent="0.2">
      <c r="A25" s="1" t="s">
        <v>42</v>
      </c>
      <c r="B25" s="7" t="s">
        <v>764</v>
      </c>
      <c r="C25" s="1" t="s">
        <v>41</v>
      </c>
      <c r="D25" s="27">
        <v>190</v>
      </c>
      <c r="E25" s="27">
        <v>24.74</v>
      </c>
      <c r="F25" s="28">
        <v>4700.6000000000004</v>
      </c>
      <c r="G25" s="4"/>
      <c r="H25" s="5">
        <f t="shared" si="18"/>
        <v>0</v>
      </c>
      <c r="I25" s="6"/>
      <c r="J25" s="5">
        <f t="shared" si="19"/>
        <v>0</v>
      </c>
      <c r="K25" s="5">
        <f t="shared" si="20"/>
        <v>0</v>
      </c>
      <c r="L25" s="5">
        <f t="shared" si="21"/>
        <v>0</v>
      </c>
      <c r="M25" s="5">
        <f t="shared" si="22"/>
        <v>190</v>
      </c>
      <c r="N25" s="5">
        <f t="shared" si="23"/>
        <v>4700.6000000000004</v>
      </c>
      <c r="O25" s="19" t="str">
        <f t="shared" si="24"/>
        <v xml:space="preserve"> </v>
      </c>
      <c r="P25" s="47">
        <f t="shared" si="25"/>
        <v>1</v>
      </c>
    </row>
    <row r="26" spans="1:16" ht="24" x14ac:dyDescent="0.2">
      <c r="A26" s="1" t="s">
        <v>43</v>
      </c>
      <c r="B26" s="7" t="s">
        <v>765</v>
      </c>
      <c r="C26" s="1" t="s">
        <v>41</v>
      </c>
      <c r="D26" s="27">
        <v>170</v>
      </c>
      <c r="E26" s="27">
        <v>30.21</v>
      </c>
      <c r="F26" s="28">
        <v>5135.7</v>
      </c>
      <c r="G26" s="4"/>
      <c r="H26" s="5">
        <f t="shared" si="18"/>
        <v>0</v>
      </c>
      <c r="I26" s="6"/>
      <c r="J26" s="5">
        <f t="shared" si="19"/>
        <v>0</v>
      </c>
      <c r="K26" s="5">
        <f t="shared" si="20"/>
        <v>0</v>
      </c>
      <c r="L26" s="5">
        <f t="shared" si="21"/>
        <v>0</v>
      </c>
      <c r="M26" s="5">
        <f t="shared" si="22"/>
        <v>170</v>
      </c>
      <c r="N26" s="5">
        <f t="shared" si="23"/>
        <v>5135.7</v>
      </c>
      <c r="O26" s="19" t="str">
        <f t="shared" si="24"/>
        <v xml:space="preserve"> </v>
      </c>
      <c r="P26" s="47">
        <f t="shared" si="25"/>
        <v>1</v>
      </c>
    </row>
    <row r="27" spans="1:16" ht="24" customHeight="1" x14ac:dyDescent="0.2">
      <c r="A27" s="1" t="s">
        <v>44</v>
      </c>
      <c r="B27" s="7" t="s">
        <v>766</v>
      </c>
      <c r="C27" s="1" t="s">
        <v>45</v>
      </c>
      <c r="D27" s="27">
        <v>1</v>
      </c>
      <c r="E27" s="27">
        <v>25139.4</v>
      </c>
      <c r="F27" s="28">
        <v>25139.4</v>
      </c>
      <c r="G27" s="4"/>
      <c r="H27" s="5">
        <f t="shared" si="18"/>
        <v>0</v>
      </c>
      <c r="I27" s="6"/>
      <c r="J27" s="5">
        <f t="shared" si="19"/>
        <v>0</v>
      </c>
      <c r="K27" s="5">
        <f t="shared" si="20"/>
        <v>0</v>
      </c>
      <c r="L27" s="5">
        <f t="shared" si="21"/>
        <v>0</v>
      </c>
      <c r="M27" s="5">
        <f t="shared" si="22"/>
        <v>1</v>
      </c>
      <c r="N27" s="5">
        <f t="shared" si="23"/>
        <v>25139.4</v>
      </c>
      <c r="O27" s="19" t="str">
        <f t="shared" si="24"/>
        <v xml:space="preserve"> </v>
      </c>
      <c r="P27" s="47">
        <f t="shared" si="25"/>
        <v>1</v>
      </c>
    </row>
    <row r="28" spans="1:16" ht="15.75" customHeight="1" x14ac:dyDescent="0.2">
      <c r="A28" s="1" t="s">
        <v>46</v>
      </c>
      <c r="B28" s="3" t="s">
        <v>47</v>
      </c>
      <c r="C28" s="1" t="s">
        <v>35</v>
      </c>
      <c r="D28" s="27">
        <v>276</v>
      </c>
      <c r="E28" s="27">
        <v>8.2100000000000009</v>
      </c>
      <c r="F28" s="28">
        <v>2265.96</v>
      </c>
      <c r="G28" s="4"/>
      <c r="H28" s="5">
        <f t="shared" si="18"/>
        <v>0</v>
      </c>
      <c r="I28" s="6"/>
      <c r="J28" s="5">
        <f t="shared" si="19"/>
        <v>0</v>
      </c>
      <c r="K28" s="5">
        <f t="shared" si="20"/>
        <v>0</v>
      </c>
      <c r="L28" s="5">
        <f t="shared" si="21"/>
        <v>0</v>
      </c>
      <c r="M28" s="5">
        <f t="shared" si="22"/>
        <v>276</v>
      </c>
      <c r="N28" s="5">
        <f t="shared" si="23"/>
        <v>2265.96</v>
      </c>
      <c r="O28" s="19" t="str">
        <f t="shared" si="24"/>
        <v xml:space="preserve"> </v>
      </c>
      <c r="P28" s="47">
        <f t="shared" si="25"/>
        <v>1</v>
      </c>
    </row>
    <row r="29" spans="1:16" ht="17.25" customHeight="1" x14ac:dyDescent="0.2">
      <c r="A29" s="1" t="s">
        <v>48</v>
      </c>
      <c r="B29" s="3" t="s">
        <v>49</v>
      </c>
      <c r="C29" s="1" t="s">
        <v>41</v>
      </c>
      <c r="D29" s="27">
        <v>190</v>
      </c>
      <c r="E29" s="27">
        <v>25.74</v>
      </c>
      <c r="F29" s="28">
        <v>4890.6000000000004</v>
      </c>
      <c r="G29" s="4"/>
      <c r="H29" s="5">
        <f t="shared" si="18"/>
        <v>0</v>
      </c>
      <c r="I29" s="6"/>
      <c r="J29" s="5">
        <f t="shared" si="19"/>
        <v>0</v>
      </c>
      <c r="K29" s="5">
        <f t="shared" si="20"/>
        <v>0</v>
      </c>
      <c r="L29" s="5">
        <f t="shared" si="21"/>
        <v>0</v>
      </c>
      <c r="M29" s="5">
        <f t="shared" si="22"/>
        <v>190</v>
      </c>
      <c r="N29" s="5">
        <f t="shared" si="23"/>
        <v>4890.6000000000004</v>
      </c>
      <c r="O29" s="19" t="str">
        <f t="shared" si="24"/>
        <v xml:space="preserve"> </v>
      </c>
      <c r="P29" s="47">
        <f t="shared" si="25"/>
        <v>1</v>
      </c>
    </row>
    <row r="30" spans="1:16" x14ac:dyDescent="0.2">
      <c r="A30" s="29" t="s">
        <v>50</v>
      </c>
      <c r="B30" s="8" t="s">
        <v>51</v>
      </c>
      <c r="C30" s="30"/>
      <c r="D30" s="30"/>
      <c r="E30" s="30"/>
      <c r="F30" s="34">
        <f>SUM(F31:F37)</f>
        <v>79035.760000000009</v>
      </c>
      <c r="G30" s="30"/>
      <c r="H30" s="34">
        <f>SUM(H31:H37)</f>
        <v>0</v>
      </c>
      <c r="I30" s="30"/>
      <c r="J30" s="34">
        <f>SUM(J31:J37)</f>
        <v>77979.58</v>
      </c>
      <c r="K30" s="30"/>
      <c r="L30" s="34">
        <f>SUM(L31:L37)</f>
        <v>77979.58</v>
      </c>
      <c r="M30" s="30"/>
      <c r="N30" s="34">
        <f>SUM(N31:N37)</f>
        <v>1056.18</v>
      </c>
      <c r="O30" s="20">
        <f t="shared" si="24"/>
        <v>0.98663668192726928</v>
      </c>
      <c r="P30" s="46">
        <f t="shared" si="25"/>
        <v>1.3363318072730621E-2</v>
      </c>
    </row>
    <row r="31" spans="1:16" ht="40.5" customHeight="1" x14ac:dyDescent="0.2">
      <c r="A31" s="1" t="s">
        <v>52</v>
      </c>
      <c r="B31" s="7" t="s">
        <v>767</v>
      </c>
      <c r="C31" s="1" t="s">
        <v>28</v>
      </c>
      <c r="D31" s="27">
        <v>1</v>
      </c>
      <c r="E31" s="27">
        <v>1940.98</v>
      </c>
      <c r="F31" s="28">
        <v>1940.98</v>
      </c>
      <c r="G31" s="4"/>
      <c r="H31" s="5">
        <f t="shared" ref="H31:H37" si="26">ROUND(G31*E31,2)</f>
        <v>0</v>
      </c>
      <c r="I31" s="6">
        <v>1</v>
      </c>
      <c r="J31" s="5">
        <f t="shared" ref="J31:J37" si="27">ROUND(I31*E31,2)</f>
        <v>1940.98</v>
      </c>
      <c r="K31" s="5">
        <f t="shared" ref="K31:K37" si="28">G31+I31</f>
        <v>1</v>
      </c>
      <c r="L31" s="5">
        <f t="shared" ref="L31:L37" si="29">H31+J31</f>
        <v>1940.98</v>
      </c>
      <c r="M31" s="5">
        <f t="shared" ref="M31:M37" si="30">D31-K31</f>
        <v>0</v>
      </c>
      <c r="N31" s="5">
        <f t="shared" ref="N31:N37" si="31">F31-L31</f>
        <v>0</v>
      </c>
      <c r="O31" s="19">
        <f t="shared" si="24"/>
        <v>1</v>
      </c>
      <c r="P31" s="47" t="str">
        <f t="shared" ref="P31:P38" si="32">IF((N31/F31)=0," ",(N31/F31))</f>
        <v xml:space="preserve"> </v>
      </c>
    </row>
    <row r="32" spans="1:16" ht="36" x14ac:dyDescent="0.2">
      <c r="A32" s="1" t="s">
        <v>53</v>
      </c>
      <c r="B32" s="3" t="s">
        <v>928</v>
      </c>
      <c r="C32" s="1" t="s">
        <v>28</v>
      </c>
      <c r="D32" s="27">
        <v>1</v>
      </c>
      <c r="E32" s="27">
        <v>21575.040000000001</v>
      </c>
      <c r="F32" s="28">
        <v>21575.040000000001</v>
      </c>
      <c r="G32" s="4"/>
      <c r="H32" s="5">
        <f t="shared" si="26"/>
        <v>0</v>
      </c>
      <c r="I32" s="6">
        <v>1</v>
      </c>
      <c r="J32" s="5">
        <f t="shared" si="27"/>
        <v>21575.040000000001</v>
      </c>
      <c r="K32" s="5">
        <f t="shared" si="28"/>
        <v>1</v>
      </c>
      <c r="L32" s="5">
        <f t="shared" si="29"/>
        <v>21575.040000000001</v>
      </c>
      <c r="M32" s="5">
        <f t="shared" si="30"/>
        <v>0</v>
      </c>
      <c r="N32" s="5">
        <f t="shared" si="31"/>
        <v>0</v>
      </c>
      <c r="O32" s="19">
        <f t="shared" si="24"/>
        <v>1</v>
      </c>
      <c r="P32" s="47" t="str">
        <f t="shared" si="32"/>
        <v xml:space="preserve"> </v>
      </c>
    </row>
    <row r="33" spans="1:16" ht="36" x14ac:dyDescent="0.2">
      <c r="A33" s="1" t="s">
        <v>54</v>
      </c>
      <c r="B33" s="3" t="s">
        <v>929</v>
      </c>
      <c r="C33" s="1" t="s">
        <v>28</v>
      </c>
      <c r="D33" s="27">
        <v>1</v>
      </c>
      <c r="E33" s="27">
        <v>20665.8</v>
      </c>
      <c r="F33" s="28">
        <v>20665.8</v>
      </c>
      <c r="G33" s="4"/>
      <c r="H33" s="5">
        <f t="shared" si="26"/>
        <v>0</v>
      </c>
      <c r="I33" s="6">
        <v>1</v>
      </c>
      <c r="J33" s="5">
        <f t="shared" si="27"/>
        <v>20665.8</v>
      </c>
      <c r="K33" s="5">
        <f t="shared" si="28"/>
        <v>1</v>
      </c>
      <c r="L33" s="5">
        <f t="shared" si="29"/>
        <v>20665.8</v>
      </c>
      <c r="M33" s="5">
        <f t="shared" si="30"/>
        <v>0</v>
      </c>
      <c r="N33" s="5">
        <f t="shared" si="31"/>
        <v>0</v>
      </c>
      <c r="O33" s="19">
        <f t="shared" si="24"/>
        <v>1</v>
      </c>
      <c r="P33" s="47" t="str">
        <f t="shared" si="32"/>
        <v xml:space="preserve"> </v>
      </c>
    </row>
    <row r="34" spans="1:16" ht="31.5" customHeight="1" x14ac:dyDescent="0.2">
      <c r="A34" s="1" t="s">
        <v>55</v>
      </c>
      <c r="B34" s="7" t="s">
        <v>768</v>
      </c>
      <c r="C34" s="1" t="s">
        <v>28</v>
      </c>
      <c r="D34" s="27">
        <v>1</v>
      </c>
      <c r="E34" s="27">
        <v>17966.8</v>
      </c>
      <c r="F34" s="28">
        <v>17966.8</v>
      </c>
      <c r="G34" s="4"/>
      <c r="H34" s="5">
        <f t="shared" si="26"/>
        <v>0</v>
      </c>
      <c r="I34" s="6">
        <v>1</v>
      </c>
      <c r="J34" s="5">
        <f t="shared" si="27"/>
        <v>17966.8</v>
      </c>
      <c r="K34" s="5">
        <f t="shared" si="28"/>
        <v>1</v>
      </c>
      <c r="L34" s="5">
        <f t="shared" si="29"/>
        <v>17966.8</v>
      </c>
      <c r="M34" s="5">
        <f t="shared" si="30"/>
        <v>0</v>
      </c>
      <c r="N34" s="5">
        <f t="shared" si="31"/>
        <v>0</v>
      </c>
      <c r="O34" s="19">
        <f t="shared" si="24"/>
        <v>1</v>
      </c>
      <c r="P34" s="47" t="str">
        <f t="shared" si="32"/>
        <v xml:space="preserve"> </v>
      </c>
    </row>
    <row r="35" spans="1:16" ht="36" x14ac:dyDescent="0.2">
      <c r="A35" s="1" t="s">
        <v>56</v>
      </c>
      <c r="B35" s="3" t="s">
        <v>930</v>
      </c>
      <c r="C35" s="1" t="s">
        <v>28</v>
      </c>
      <c r="D35" s="27">
        <v>1</v>
      </c>
      <c r="E35" s="27">
        <v>14442.61</v>
      </c>
      <c r="F35" s="28">
        <v>14442.61</v>
      </c>
      <c r="G35" s="4"/>
      <c r="H35" s="5">
        <f t="shared" si="26"/>
        <v>0</v>
      </c>
      <c r="I35" s="6">
        <v>1</v>
      </c>
      <c r="J35" s="5">
        <f t="shared" si="27"/>
        <v>14442.61</v>
      </c>
      <c r="K35" s="5">
        <f t="shared" si="28"/>
        <v>1</v>
      </c>
      <c r="L35" s="5">
        <f t="shared" si="29"/>
        <v>14442.61</v>
      </c>
      <c r="M35" s="5">
        <f t="shared" si="30"/>
        <v>0</v>
      </c>
      <c r="N35" s="5">
        <f t="shared" si="31"/>
        <v>0</v>
      </c>
      <c r="O35" s="19">
        <f t="shared" si="24"/>
        <v>1</v>
      </c>
      <c r="P35" s="47" t="str">
        <f t="shared" si="32"/>
        <v xml:space="preserve"> </v>
      </c>
    </row>
    <row r="36" spans="1:16" ht="24" x14ac:dyDescent="0.2">
      <c r="A36" s="1" t="s">
        <v>57</v>
      </c>
      <c r="B36" s="3" t="s">
        <v>931</v>
      </c>
      <c r="C36" s="1" t="s">
        <v>35</v>
      </c>
      <c r="D36" s="27">
        <v>327.83</v>
      </c>
      <c r="E36" s="27">
        <v>4.53</v>
      </c>
      <c r="F36" s="28">
        <v>1485.07</v>
      </c>
      <c r="G36" s="4"/>
      <c r="H36" s="5">
        <f t="shared" si="26"/>
        <v>0</v>
      </c>
      <c r="I36" s="6">
        <v>306.48</v>
      </c>
      <c r="J36" s="5">
        <f t="shared" si="27"/>
        <v>1388.35</v>
      </c>
      <c r="K36" s="5">
        <f t="shared" si="28"/>
        <v>306.48</v>
      </c>
      <c r="L36" s="5">
        <f t="shared" si="29"/>
        <v>1388.35</v>
      </c>
      <c r="M36" s="5">
        <f t="shared" si="30"/>
        <v>21.349999999999966</v>
      </c>
      <c r="N36" s="5">
        <f t="shared" si="31"/>
        <v>96.720000000000027</v>
      </c>
      <c r="O36" s="19">
        <f t="shared" si="24"/>
        <v>0.93487175688688073</v>
      </c>
      <c r="P36" s="47">
        <f t="shared" si="32"/>
        <v>6.5128243113119266E-2</v>
      </c>
    </row>
    <row r="37" spans="1:16" ht="24" x14ac:dyDescent="0.2">
      <c r="A37" s="1" t="s">
        <v>58</v>
      </c>
      <c r="B37" s="3" t="s">
        <v>932</v>
      </c>
      <c r="C37" s="1" t="s">
        <v>28</v>
      </c>
      <c r="D37" s="27">
        <v>1</v>
      </c>
      <c r="E37" s="27">
        <v>959.46</v>
      </c>
      <c r="F37" s="27">
        <v>959.46</v>
      </c>
      <c r="G37" s="4"/>
      <c r="H37" s="5">
        <f t="shared" si="26"/>
        <v>0</v>
      </c>
      <c r="I37" s="6"/>
      <c r="J37" s="5">
        <f t="shared" si="27"/>
        <v>0</v>
      </c>
      <c r="K37" s="5">
        <f t="shared" si="28"/>
        <v>0</v>
      </c>
      <c r="L37" s="5">
        <f t="shared" si="29"/>
        <v>0</v>
      </c>
      <c r="M37" s="5">
        <f t="shared" si="30"/>
        <v>1</v>
      </c>
      <c r="N37" s="5">
        <f t="shared" si="31"/>
        <v>959.46</v>
      </c>
      <c r="O37" s="19" t="str">
        <f t="shared" si="24"/>
        <v xml:space="preserve"> </v>
      </c>
      <c r="P37" s="47">
        <f t="shared" si="32"/>
        <v>1</v>
      </c>
    </row>
    <row r="38" spans="1:16" x14ac:dyDescent="0.2">
      <c r="A38" s="29" t="s">
        <v>59</v>
      </c>
      <c r="B38" s="8" t="s">
        <v>60</v>
      </c>
      <c r="C38" s="30"/>
      <c r="D38" s="30"/>
      <c r="E38" s="30"/>
      <c r="F38" s="34">
        <f>SUM(F39:F41)</f>
        <v>13123.38</v>
      </c>
      <c r="G38" s="30"/>
      <c r="H38" s="34">
        <f>SUM(H39:H41)</f>
        <v>0</v>
      </c>
      <c r="I38" s="30"/>
      <c r="J38" s="34">
        <f>SUM(J39:J41)</f>
        <v>0</v>
      </c>
      <c r="K38" s="30"/>
      <c r="L38" s="34">
        <f>SUM(L39:L41)</f>
        <v>0</v>
      </c>
      <c r="M38" s="30"/>
      <c r="N38" s="34">
        <f>SUM(N39:N41)</f>
        <v>13123.38</v>
      </c>
      <c r="O38" s="20" t="str">
        <f t="shared" si="24"/>
        <v xml:space="preserve"> </v>
      </c>
      <c r="P38" s="46">
        <f t="shared" si="32"/>
        <v>1</v>
      </c>
    </row>
    <row r="39" spans="1:16" ht="24" x14ac:dyDescent="0.2">
      <c r="A39" s="1" t="s">
        <v>61</v>
      </c>
      <c r="B39" s="3" t="s">
        <v>49</v>
      </c>
      <c r="C39" s="1" t="s">
        <v>41</v>
      </c>
      <c r="D39" s="27">
        <v>100</v>
      </c>
      <c r="E39" s="27">
        <v>25.74</v>
      </c>
      <c r="F39" s="28">
        <v>2574</v>
      </c>
      <c r="G39" s="4"/>
      <c r="H39" s="5">
        <f t="shared" ref="H39:H41" si="33">ROUND(G39*E39,2)</f>
        <v>0</v>
      </c>
      <c r="I39" s="6"/>
      <c r="J39" s="5">
        <f t="shared" ref="J39:J41" si="34">ROUND(I39*E39,2)</f>
        <v>0</v>
      </c>
      <c r="K39" s="5">
        <f t="shared" ref="K39:K41" si="35">G39+I39</f>
        <v>0</v>
      </c>
      <c r="L39" s="5">
        <f t="shared" ref="L39:L41" si="36">H39+J39</f>
        <v>0</v>
      </c>
      <c r="M39" s="5">
        <f t="shared" ref="M39:M41" si="37">D39-K39</f>
        <v>100</v>
      </c>
      <c r="N39" s="5">
        <f t="shared" ref="N39:N41" si="38">F39-L39</f>
        <v>2574</v>
      </c>
      <c r="O39" s="19" t="str">
        <f t="shared" si="24"/>
        <v xml:space="preserve"> </v>
      </c>
      <c r="P39" s="47">
        <f t="shared" ref="P39:P42" si="39">IF((N39/F39)=0," ",(N39/F39))</f>
        <v>1</v>
      </c>
    </row>
    <row r="40" spans="1:16" ht="21" customHeight="1" x14ac:dyDescent="0.2">
      <c r="A40" s="1" t="s">
        <v>62</v>
      </c>
      <c r="B40" s="3" t="s">
        <v>63</v>
      </c>
      <c r="C40" s="1" t="s">
        <v>41</v>
      </c>
      <c r="D40" s="27">
        <v>93.25</v>
      </c>
      <c r="E40" s="27">
        <v>87.31</v>
      </c>
      <c r="F40" s="28">
        <v>8141.66</v>
      </c>
      <c r="G40" s="4"/>
      <c r="H40" s="5">
        <f t="shared" si="33"/>
        <v>0</v>
      </c>
      <c r="I40" s="6"/>
      <c r="J40" s="5">
        <f t="shared" si="34"/>
        <v>0</v>
      </c>
      <c r="K40" s="5">
        <f t="shared" si="35"/>
        <v>0</v>
      </c>
      <c r="L40" s="5">
        <f t="shared" si="36"/>
        <v>0</v>
      </c>
      <c r="M40" s="5">
        <f t="shared" si="37"/>
        <v>93.25</v>
      </c>
      <c r="N40" s="5">
        <f t="shared" si="38"/>
        <v>8141.66</v>
      </c>
      <c r="O40" s="19" t="str">
        <f t="shared" si="24"/>
        <v xml:space="preserve"> </v>
      </c>
      <c r="P40" s="47">
        <f t="shared" si="39"/>
        <v>1</v>
      </c>
    </row>
    <row r="41" spans="1:16" ht="24" x14ac:dyDescent="0.2">
      <c r="A41" s="1" t="s">
        <v>64</v>
      </c>
      <c r="B41" s="7" t="s">
        <v>769</v>
      </c>
      <c r="C41" s="1" t="s">
        <v>41</v>
      </c>
      <c r="D41" s="27">
        <v>93.25</v>
      </c>
      <c r="E41" s="27">
        <v>25.82</v>
      </c>
      <c r="F41" s="28">
        <v>2407.7199999999998</v>
      </c>
      <c r="G41" s="4"/>
      <c r="H41" s="5">
        <f t="shared" si="33"/>
        <v>0</v>
      </c>
      <c r="I41" s="6"/>
      <c r="J41" s="5">
        <f t="shared" si="34"/>
        <v>0</v>
      </c>
      <c r="K41" s="5">
        <f t="shared" si="35"/>
        <v>0</v>
      </c>
      <c r="L41" s="5">
        <f t="shared" si="36"/>
        <v>0</v>
      </c>
      <c r="M41" s="5">
        <f t="shared" si="37"/>
        <v>93.25</v>
      </c>
      <c r="N41" s="5">
        <f t="shared" si="38"/>
        <v>2407.7199999999998</v>
      </c>
      <c r="O41" s="19" t="str">
        <f t="shared" si="24"/>
        <v xml:space="preserve"> </v>
      </c>
      <c r="P41" s="47">
        <f t="shared" si="39"/>
        <v>1</v>
      </c>
    </row>
    <row r="42" spans="1:16" x14ac:dyDescent="0.2">
      <c r="A42" s="29" t="s">
        <v>65</v>
      </c>
      <c r="B42" s="8" t="s">
        <v>66</v>
      </c>
      <c r="C42" s="30"/>
      <c r="D42" s="30"/>
      <c r="E42" s="30"/>
      <c r="F42" s="34">
        <v>23923.22</v>
      </c>
      <c r="G42" s="30"/>
      <c r="H42" s="35">
        <f>SUM(H43)</f>
        <v>0</v>
      </c>
      <c r="I42" s="30"/>
      <c r="J42" s="35">
        <f>SUM(J43)</f>
        <v>16339.4</v>
      </c>
      <c r="K42" s="30"/>
      <c r="L42" s="35">
        <f>SUM(L43)</f>
        <v>16339.4</v>
      </c>
      <c r="M42" s="30"/>
      <c r="N42" s="35">
        <f>SUM(N43)</f>
        <v>7583.8200000000015</v>
      </c>
      <c r="O42" s="20">
        <f t="shared" si="24"/>
        <v>0.68299334286939628</v>
      </c>
      <c r="P42" s="46">
        <f t="shared" si="39"/>
        <v>0.31700665713060372</v>
      </c>
    </row>
    <row r="43" spans="1:16" ht="24" x14ac:dyDescent="0.2">
      <c r="A43" s="1" t="s">
        <v>67</v>
      </c>
      <c r="B43" s="3" t="s">
        <v>933</v>
      </c>
      <c r="C43" s="1" t="s">
        <v>68</v>
      </c>
      <c r="D43" s="27">
        <v>102.49</v>
      </c>
      <c r="E43" s="27">
        <v>233.42</v>
      </c>
      <c r="F43" s="28">
        <v>23923.22</v>
      </c>
      <c r="G43" s="4"/>
      <c r="H43" s="5">
        <f t="shared" ref="H43" si="40">ROUND(G43*E43,2)</f>
        <v>0</v>
      </c>
      <c r="I43" s="6">
        <v>70</v>
      </c>
      <c r="J43" s="5">
        <f t="shared" ref="J43" si="41">ROUND(I43*E43,2)</f>
        <v>16339.4</v>
      </c>
      <c r="K43" s="5">
        <f t="shared" ref="K43" si="42">G43+I43</f>
        <v>70</v>
      </c>
      <c r="L43" s="5">
        <f t="shared" ref="L43" si="43">H43+J43</f>
        <v>16339.4</v>
      </c>
      <c r="M43" s="5">
        <f t="shared" ref="M43" si="44">D43-K43</f>
        <v>32.489999999999995</v>
      </c>
      <c r="N43" s="5">
        <f t="shared" ref="N43" si="45">F43-L43</f>
        <v>7583.8200000000015</v>
      </c>
      <c r="O43" s="19">
        <f t="shared" si="24"/>
        <v>0.68299334286939628</v>
      </c>
      <c r="P43" s="47">
        <f t="shared" ref="P43:P44" si="46">IF((N43/F43)=0," ",(N43/F43))</f>
        <v>0.31700665713060372</v>
      </c>
    </row>
    <row r="44" spans="1:16" x14ac:dyDescent="0.2">
      <c r="A44" s="29" t="s">
        <v>69</v>
      </c>
      <c r="B44" s="8" t="s">
        <v>70</v>
      </c>
      <c r="C44" s="30"/>
      <c r="D44" s="30"/>
      <c r="E44" s="30"/>
      <c r="F44" s="34">
        <f>SUM(F45:F50)</f>
        <v>16037.52</v>
      </c>
      <c r="G44" s="30"/>
      <c r="H44" s="34">
        <f>SUM(H45:H50)</f>
        <v>0</v>
      </c>
      <c r="I44" s="30"/>
      <c r="J44" s="34">
        <f>SUM(J45:J50)</f>
        <v>1223.1600000000001</v>
      </c>
      <c r="K44" s="30"/>
      <c r="L44" s="34">
        <f>SUM(L45:L50)</f>
        <v>1223.1600000000001</v>
      </c>
      <c r="M44" s="30"/>
      <c r="N44" s="34">
        <f>SUM(N45:N50)</f>
        <v>14814.36</v>
      </c>
      <c r="O44" s="20">
        <f t="shared" si="24"/>
        <v>7.626865001571316E-2</v>
      </c>
      <c r="P44" s="46">
        <f t="shared" si="46"/>
        <v>0.92373134998428685</v>
      </c>
    </row>
    <row r="45" spans="1:16" ht="24" x14ac:dyDescent="0.2">
      <c r="A45" s="1" t="s">
        <v>71</v>
      </c>
      <c r="B45" s="3" t="s">
        <v>934</v>
      </c>
      <c r="C45" s="1" t="s">
        <v>35</v>
      </c>
      <c r="D45" s="27">
        <v>2.88</v>
      </c>
      <c r="E45" s="27">
        <v>424.71</v>
      </c>
      <c r="F45" s="28">
        <v>1223.1600000000001</v>
      </c>
      <c r="G45" s="4"/>
      <c r="H45" s="5">
        <f t="shared" ref="H45:H50" si="47">ROUND(G45*E45,2)</f>
        <v>0</v>
      </c>
      <c r="I45" s="6">
        <v>2.88</v>
      </c>
      <c r="J45" s="5">
        <f t="shared" ref="J45:J50" si="48">ROUND(I45*E45,2)</f>
        <v>1223.1600000000001</v>
      </c>
      <c r="K45" s="5">
        <f t="shared" ref="K45:K50" si="49">G45+I45</f>
        <v>2.88</v>
      </c>
      <c r="L45" s="5">
        <f t="shared" ref="L45:L50" si="50">H45+J45</f>
        <v>1223.1600000000001</v>
      </c>
      <c r="M45" s="5">
        <f t="shared" ref="M45:M50" si="51">D45-K45</f>
        <v>0</v>
      </c>
      <c r="N45" s="5">
        <f t="shared" ref="N45:N50" si="52">F45-L45</f>
        <v>0</v>
      </c>
      <c r="O45" s="19">
        <f t="shared" si="24"/>
        <v>1</v>
      </c>
      <c r="P45" s="47" t="str">
        <f t="shared" ref="P45:P51" si="53">IF((N45/F45)=0," ",(N45/F45))</f>
        <v xml:space="preserve"> </v>
      </c>
    </row>
    <row r="46" spans="1:16" ht="24" x14ac:dyDescent="0.2">
      <c r="A46" s="1" t="s">
        <v>72</v>
      </c>
      <c r="B46" s="3" t="s">
        <v>935</v>
      </c>
      <c r="C46" s="1" t="s">
        <v>35</v>
      </c>
      <c r="D46" s="27">
        <v>10.73</v>
      </c>
      <c r="E46" s="27">
        <v>23.87</v>
      </c>
      <c r="F46" s="27">
        <v>256.13</v>
      </c>
      <c r="G46" s="4"/>
      <c r="H46" s="5">
        <f t="shared" si="47"/>
        <v>0</v>
      </c>
      <c r="I46" s="6"/>
      <c r="J46" s="5">
        <f t="shared" si="48"/>
        <v>0</v>
      </c>
      <c r="K46" s="5">
        <f t="shared" si="49"/>
        <v>0</v>
      </c>
      <c r="L46" s="5">
        <f t="shared" si="50"/>
        <v>0</v>
      </c>
      <c r="M46" s="5">
        <f t="shared" si="51"/>
        <v>10.73</v>
      </c>
      <c r="N46" s="5">
        <f t="shared" si="52"/>
        <v>256.13</v>
      </c>
      <c r="O46" s="19" t="str">
        <f t="shared" si="24"/>
        <v xml:space="preserve"> </v>
      </c>
      <c r="P46" s="47">
        <f t="shared" si="53"/>
        <v>1</v>
      </c>
    </row>
    <row r="47" spans="1:16" ht="29.25" customHeight="1" x14ac:dyDescent="0.2">
      <c r="A47" s="1" t="s">
        <v>73</v>
      </c>
      <c r="B47" s="7" t="s">
        <v>770</v>
      </c>
      <c r="C47" s="1" t="s">
        <v>35</v>
      </c>
      <c r="D47" s="27">
        <v>174.34</v>
      </c>
      <c r="E47" s="27">
        <v>17.09</v>
      </c>
      <c r="F47" s="28">
        <v>2979.47</v>
      </c>
      <c r="G47" s="4"/>
      <c r="H47" s="5">
        <f t="shared" si="47"/>
        <v>0</v>
      </c>
      <c r="I47" s="6"/>
      <c r="J47" s="5">
        <f t="shared" si="48"/>
        <v>0</v>
      </c>
      <c r="K47" s="5">
        <f t="shared" si="49"/>
        <v>0</v>
      </c>
      <c r="L47" s="5">
        <f t="shared" si="50"/>
        <v>0</v>
      </c>
      <c r="M47" s="5">
        <f t="shared" si="51"/>
        <v>174.34</v>
      </c>
      <c r="N47" s="5">
        <f t="shared" si="52"/>
        <v>2979.47</v>
      </c>
      <c r="O47" s="19" t="str">
        <f t="shared" si="24"/>
        <v xml:space="preserve"> </v>
      </c>
      <c r="P47" s="47">
        <f t="shared" si="53"/>
        <v>1</v>
      </c>
    </row>
    <row r="48" spans="1:16" x14ac:dyDescent="0.2">
      <c r="A48" s="1" t="s">
        <v>74</v>
      </c>
      <c r="B48" s="3" t="s">
        <v>75</v>
      </c>
      <c r="C48" s="1" t="s">
        <v>35</v>
      </c>
      <c r="D48" s="27">
        <v>327.83</v>
      </c>
      <c r="E48" s="27">
        <v>4.6100000000000003</v>
      </c>
      <c r="F48" s="28">
        <v>1511.3</v>
      </c>
      <c r="G48" s="4"/>
      <c r="H48" s="5">
        <f t="shared" si="47"/>
        <v>0</v>
      </c>
      <c r="I48" s="6"/>
      <c r="J48" s="5">
        <f t="shared" si="48"/>
        <v>0</v>
      </c>
      <c r="K48" s="5">
        <f t="shared" si="49"/>
        <v>0</v>
      </c>
      <c r="L48" s="5">
        <f t="shared" si="50"/>
        <v>0</v>
      </c>
      <c r="M48" s="5">
        <f t="shared" si="51"/>
        <v>327.83</v>
      </c>
      <c r="N48" s="5">
        <f t="shared" si="52"/>
        <v>1511.3</v>
      </c>
      <c r="O48" s="19" t="str">
        <f t="shared" si="24"/>
        <v xml:space="preserve"> </v>
      </c>
      <c r="P48" s="47">
        <f t="shared" si="53"/>
        <v>1</v>
      </c>
    </row>
    <row r="49" spans="1:16" ht="30" customHeight="1" x14ac:dyDescent="0.2">
      <c r="A49" s="1" t="s">
        <v>76</v>
      </c>
      <c r="B49" s="7" t="s">
        <v>771</v>
      </c>
      <c r="C49" s="1" t="s">
        <v>35</v>
      </c>
      <c r="D49" s="27">
        <v>56.58</v>
      </c>
      <c r="E49" s="27">
        <v>11.23</v>
      </c>
      <c r="F49" s="27">
        <v>635.39</v>
      </c>
      <c r="G49" s="4"/>
      <c r="H49" s="5">
        <f t="shared" si="47"/>
        <v>0</v>
      </c>
      <c r="I49" s="6"/>
      <c r="J49" s="5">
        <f t="shared" si="48"/>
        <v>0</v>
      </c>
      <c r="K49" s="5">
        <f t="shared" si="49"/>
        <v>0</v>
      </c>
      <c r="L49" s="5">
        <f t="shared" si="50"/>
        <v>0</v>
      </c>
      <c r="M49" s="5">
        <f t="shared" si="51"/>
        <v>56.58</v>
      </c>
      <c r="N49" s="5">
        <f t="shared" si="52"/>
        <v>635.39</v>
      </c>
      <c r="O49" s="19" t="str">
        <f t="shared" si="24"/>
        <v xml:space="preserve"> </v>
      </c>
      <c r="P49" s="47">
        <f t="shared" si="53"/>
        <v>1</v>
      </c>
    </row>
    <row r="50" spans="1:16" x14ac:dyDescent="0.2">
      <c r="A50" s="1" t="s">
        <v>77</v>
      </c>
      <c r="B50" s="3" t="s">
        <v>78</v>
      </c>
      <c r="C50" s="1" t="s">
        <v>79</v>
      </c>
      <c r="D50" s="27">
        <v>270.26</v>
      </c>
      <c r="E50" s="27">
        <v>34.9</v>
      </c>
      <c r="F50" s="28">
        <v>9432.07</v>
      </c>
      <c r="G50" s="4"/>
      <c r="H50" s="5">
        <f t="shared" si="47"/>
        <v>0</v>
      </c>
      <c r="I50" s="6"/>
      <c r="J50" s="5">
        <f t="shared" si="48"/>
        <v>0</v>
      </c>
      <c r="K50" s="5">
        <f t="shared" si="49"/>
        <v>0</v>
      </c>
      <c r="L50" s="5">
        <f t="shared" si="50"/>
        <v>0</v>
      </c>
      <c r="M50" s="5">
        <f t="shared" si="51"/>
        <v>270.26</v>
      </c>
      <c r="N50" s="5">
        <f t="shared" si="52"/>
        <v>9432.07</v>
      </c>
      <c r="O50" s="19" t="str">
        <f t="shared" si="24"/>
        <v xml:space="preserve"> </v>
      </c>
      <c r="P50" s="47">
        <f t="shared" si="53"/>
        <v>1</v>
      </c>
    </row>
    <row r="51" spans="1:16" x14ac:dyDescent="0.2">
      <c r="A51" s="29" t="s">
        <v>80</v>
      </c>
      <c r="B51" s="8" t="s">
        <v>81</v>
      </c>
      <c r="C51" s="30"/>
      <c r="D51" s="30"/>
      <c r="E51" s="30"/>
      <c r="F51" s="34">
        <f>SUM(F52:F61)</f>
        <v>15351.600000000002</v>
      </c>
      <c r="G51" s="30"/>
      <c r="H51" s="34">
        <f>SUM(H52:H61)</f>
        <v>0</v>
      </c>
      <c r="I51" s="30"/>
      <c r="J51" s="34">
        <f>SUM(J52:J61)</f>
        <v>0</v>
      </c>
      <c r="K51" s="30"/>
      <c r="L51" s="34">
        <f>SUM(L52:L61)</f>
        <v>0</v>
      </c>
      <c r="M51" s="30"/>
      <c r="N51" s="34">
        <f>SUM(N52:N61)</f>
        <v>15351.600000000002</v>
      </c>
      <c r="O51" s="20" t="str">
        <f t="shared" si="24"/>
        <v xml:space="preserve"> </v>
      </c>
      <c r="P51" s="46">
        <f t="shared" si="53"/>
        <v>1</v>
      </c>
    </row>
    <row r="52" spans="1:16" ht="35.25" customHeight="1" x14ac:dyDescent="0.2">
      <c r="A52" s="1" t="s">
        <v>82</v>
      </c>
      <c r="B52" s="3" t="s">
        <v>938</v>
      </c>
      <c r="C52" s="1" t="s">
        <v>83</v>
      </c>
      <c r="D52" s="27">
        <v>24.6</v>
      </c>
      <c r="E52" s="27">
        <v>57.93</v>
      </c>
      <c r="F52" s="28">
        <v>1425.08</v>
      </c>
      <c r="G52" s="4"/>
      <c r="H52" s="5">
        <f t="shared" ref="H52:H61" si="54">ROUND(G52*E52,2)</f>
        <v>0</v>
      </c>
      <c r="I52" s="6"/>
      <c r="J52" s="5">
        <f t="shared" ref="J52:J61" si="55">ROUND(I52*E52,2)</f>
        <v>0</v>
      </c>
      <c r="K52" s="5">
        <f t="shared" ref="K52:K61" si="56">G52+I52</f>
        <v>0</v>
      </c>
      <c r="L52" s="5">
        <f t="shared" ref="L52:L61" si="57">H52+J52</f>
        <v>0</v>
      </c>
      <c r="M52" s="5">
        <f t="shared" ref="M52:M61" si="58">D52-K52</f>
        <v>24.6</v>
      </c>
      <c r="N52" s="5">
        <f t="shared" ref="N52:N61" si="59">F52-L52</f>
        <v>1425.08</v>
      </c>
      <c r="O52" s="19" t="str">
        <f t="shared" si="24"/>
        <v xml:space="preserve"> </v>
      </c>
      <c r="P52" s="47">
        <f t="shared" ref="P52:P62" si="60">IF((N52/F52)=0," ",(N52/F52))</f>
        <v>1</v>
      </c>
    </row>
    <row r="53" spans="1:16" ht="36" x14ac:dyDescent="0.2">
      <c r="A53" s="1" t="s">
        <v>84</v>
      </c>
      <c r="B53" s="7" t="s">
        <v>772</v>
      </c>
      <c r="C53" s="1" t="s">
        <v>83</v>
      </c>
      <c r="D53" s="27">
        <v>18.579999999999998</v>
      </c>
      <c r="E53" s="27">
        <v>37.25</v>
      </c>
      <c r="F53" s="27">
        <v>692.11</v>
      </c>
      <c r="G53" s="4"/>
      <c r="H53" s="5">
        <f t="shared" si="54"/>
        <v>0</v>
      </c>
      <c r="I53" s="6"/>
      <c r="J53" s="5">
        <f t="shared" si="55"/>
        <v>0</v>
      </c>
      <c r="K53" s="5">
        <f t="shared" si="56"/>
        <v>0</v>
      </c>
      <c r="L53" s="5">
        <f t="shared" si="57"/>
        <v>0</v>
      </c>
      <c r="M53" s="5">
        <f t="shared" si="58"/>
        <v>18.579999999999998</v>
      </c>
      <c r="N53" s="5">
        <f t="shared" si="59"/>
        <v>692.11</v>
      </c>
      <c r="O53" s="19" t="str">
        <f t="shared" si="24"/>
        <v xml:space="preserve"> </v>
      </c>
      <c r="P53" s="47">
        <f t="shared" si="60"/>
        <v>1</v>
      </c>
    </row>
    <row r="54" spans="1:16" x14ac:dyDescent="0.2">
      <c r="A54" s="1" t="s">
        <v>85</v>
      </c>
      <c r="B54" s="3" t="s">
        <v>86</v>
      </c>
      <c r="C54" s="1" t="s">
        <v>83</v>
      </c>
      <c r="D54" s="27">
        <v>6.01</v>
      </c>
      <c r="E54" s="27">
        <v>18.61</v>
      </c>
      <c r="F54" s="27">
        <v>111.85</v>
      </c>
      <c r="G54" s="4"/>
      <c r="H54" s="5">
        <f t="shared" si="54"/>
        <v>0</v>
      </c>
      <c r="I54" s="6"/>
      <c r="J54" s="5">
        <f t="shared" si="55"/>
        <v>0</v>
      </c>
      <c r="K54" s="5">
        <f t="shared" si="56"/>
        <v>0</v>
      </c>
      <c r="L54" s="5">
        <f t="shared" si="57"/>
        <v>0</v>
      </c>
      <c r="M54" s="5">
        <f t="shared" si="58"/>
        <v>6.01</v>
      </c>
      <c r="N54" s="5">
        <f t="shared" si="59"/>
        <v>111.85</v>
      </c>
      <c r="O54" s="19" t="str">
        <f t="shared" si="24"/>
        <v xml:space="preserve"> </v>
      </c>
      <c r="P54" s="47">
        <f t="shared" si="60"/>
        <v>1</v>
      </c>
    </row>
    <row r="55" spans="1:16" ht="30" customHeight="1" x14ac:dyDescent="0.2">
      <c r="A55" s="1" t="s">
        <v>87</v>
      </c>
      <c r="B55" s="7" t="s">
        <v>773</v>
      </c>
      <c r="C55" s="1" t="s">
        <v>35</v>
      </c>
      <c r="D55" s="27">
        <v>37.1</v>
      </c>
      <c r="E55" s="27">
        <v>106.43</v>
      </c>
      <c r="F55" s="28">
        <v>3948.55</v>
      </c>
      <c r="G55" s="4"/>
      <c r="H55" s="5">
        <f t="shared" si="54"/>
        <v>0</v>
      </c>
      <c r="I55" s="6"/>
      <c r="J55" s="5">
        <f t="shared" si="55"/>
        <v>0</v>
      </c>
      <c r="K55" s="5">
        <f t="shared" si="56"/>
        <v>0</v>
      </c>
      <c r="L55" s="5">
        <f t="shared" si="57"/>
        <v>0</v>
      </c>
      <c r="M55" s="5">
        <f t="shared" si="58"/>
        <v>37.1</v>
      </c>
      <c r="N55" s="5">
        <f t="shared" si="59"/>
        <v>3948.55</v>
      </c>
      <c r="O55" s="19" t="str">
        <f t="shared" si="24"/>
        <v xml:space="preserve"> </v>
      </c>
      <c r="P55" s="47">
        <f t="shared" si="60"/>
        <v>1</v>
      </c>
    </row>
    <row r="56" spans="1:16" ht="48" x14ac:dyDescent="0.2">
      <c r="A56" s="1" t="s">
        <v>88</v>
      </c>
      <c r="B56" s="3" t="s">
        <v>924</v>
      </c>
      <c r="C56" s="1" t="s">
        <v>83</v>
      </c>
      <c r="D56" s="27">
        <v>5</v>
      </c>
      <c r="E56" s="27">
        <v>557.91999999999996</v>
      </c>
      <c r="F56" s="28">
        <v>2789.6</v>
      </c>
      <c r="G56" s="4"/>
      <c r="H56" s="5">
        <f t="shared" si="54"/>
        <v>0</v>
      </c>
      <c r="I56" s="6"/>
      <c r="J56" s="5">
        <f t="shared" si="55"/>
        <v>0</v>
      </c>
      <c r="K56" s="5">
        <f t="shared" si="56"/>
        <v>0</v>
      </c>
      <c r="L56" s="5">
        <f t="shared" si="57"/>
        <v>0</v>
      </c>
      <c r="M56" s="5">
        <f t="shared" si="58"/>
        <v>5</v>
      </c>
      <c r="N56" s="5">
        <f t="shared" si="59"/>
        <v>2789.6</v>
      </c>
      <c r="O56" s="19" t="str">
        <f t="shared" ref="O56:O87" si="61">IF((L56/F56)=0," ",(L56/F56))</f>
        <v xml:space="preserve"> </v>
      </c>
      <c r="P56" s="47">
        <f t="shared" si="60"/>
        <v>1</v>
      </c>
    </row>
    <row r="57" spans="1:16" ht="24" x14ac:dyDescent="0.2">
      <c r="A57" s="1" t="s">
        <v>89</v>
      </c>
      <c r="B57" s="3" t="s">
        <v>936</v>
      </c>
      <c r="C57" s="1" t="s">
        <v>83</v>
      </c>
      <c r="D57" s="27">
        <v>1.01</v>
      </c>
      <c r="E57" s="27">
        <v>792.04</v>
      </c>
      <c r="F57" s="27">
        <v>799.96</v>
      </c>
      <c r="G57" s="4"/>
      <c r="H57" s="5">
        <f t="shared" si="54"/>
        <v>0</v>
      </c>
      <c r="I57" s="6"/>
      <c r="J57" s="5">
        <f t="shared" si="55"/>
        <v>0</v>
      </c>
      <c r="K57" s="5">
        <f t="shared" si="56"/>
        <v>0</v>
      </c>
      <c r="L57" s="5">
        <f t="shared" si="57"/>
        <v>0</v>
      </c>
      <c r="M57" s="5">
        <f t="shared" si="58"/>
        <v>1.01</v>
      </c>
      <c r="N57" s="5">
        <f t="shared" si="59"/>
        <v>799.96</v>
      </c>
      <c r="O57" s="19" t="str">
        <f t="shared" si="61"/>
        <v xml:space="preserve"> </v>
      </c>
      <c r="P57" s="47">
        <f t="shared" si="60"/>
        <v>1</v>
      </c>
    </row>
    <row r="58" spans="1:16" ht="48" x14ac:dyDescent="0.2">
      <c r="A58" s="1" t="s">
        <v>90</v>
      </c>
      <c r="B58" s="3" t="s">
        <v>91</v>
      </c>
      <c r="C58" s="1" t="s">
        <v>92</v>
      </c>
      <c r="D58" s="27">
        <v>38</v>
      </c>
      <c r="E58" s="27">
        <v>12.81</v>
      </c>
      <c r="F58" s="27">
        <v>486.78</v>
      </c>
      <c r="G58" s="4"/>
      <c r="H58" s="5">
        <f t="shared" si="54"/>
        <v>0</v>
      </c>
      <c r="I58" s="6"/>
      <c r="J58" s="5">
        <f t="shared" si="55"/>
        <v>0</v>
      </c>
      <c r="K58" s="5">
        <f t="shared" si="56"/>
        <v>0</v>
      </c>
      <c r="L58" s="5">
        <f t="shared" si="57"/>
        <v>0</v>
      </c>
      <c r="M58" s="5">
        <f t="shared" si="58"/>
        <v>38</v>
      </c>
      <c r="N58" s="5">
        <f t="shared" si="59"/>
        <v>486.78</v>
      </c>
      <c r="O58" s="19" t="str">
        <f t="shared" si="61"/>
        <v xml:space="preserve"> </v>
      </c>
      <c r="P58" s="47">
        <f t="shared" si="60"/>
        <v>1</v>
      </c>
    </row>
    <row r="59" spans="1:16" ht="48" x14ac:dyDescent="0.2">
      <c r="A59" s="1" t="s">
        <v>93</v>
      </c>
      <c r="B59" s="3" t="s">
        <v>94</v>
      </c>
      <c r="C59" s="1" t="s">
        <v>92</v>
      </c>
      <c r="D59" s="27">
        <v>225</v>
      </c>
      <c r="E59" s="27">
        <v>13.28</v>
      </c>
      <c r="F59" s="28">
        <v>2988</v>
      </c>
      <c r="G59" s="4"/>
      <c r="H59" s="5">
        <f t="shared" si="54"/>
        <v>0</v>
      </c>
      <c r="I59" s="6"/>
      <c r="J59" s="5">
        <f t="shared" si="55"/>
        <v>0</v>
      </c>
      <c r="K59" s="5">
        <f t="shared" si="56"/>
        <v>0</v>
      </c>
      <c r="L59" s="5">
        <f t="shared" si="57"/>
        <v>0</v>
      </c>
      <c r="M59" s="5">
        <f t="shared" si="58"/>
        <v>225</v>
      </c>
      <c r="N59" s="5">
        <f t="shared" si="59"/>
        <v>2988</v>
      </c>
      <c r="O59" s="19" t="str">
        <f t="shared" si="61"/>
        <v xml:space="preserve"> </v>
      </c>
      <c r="P59" s="47">
        <f t="shared" si="60"/>
        <v>1</v>
      </c>
    </row>
    <row r="60" spans="1:16" ht="48" x14ac:dyDescent="0.2">
      <c r="A60" s="1" t="s">
        <v>95</v>
      </c>
      <c r="B60" s="3" t="s">
        <v>96</v>
      </c>
      <c r="C60" s="1" t="s">
        <v>92</v>
      </c>
      <c r="D60" s="27">
        <v>20</v>
      </c>
      <c r="E60" s="27">
        <v>14.53</v>
      </c>
      <c r="F60" s="27">
        <v>290.60000000000002</v>
      </c>
      <c r="G60" s="4"/>
      <c r="H60" s="5">
        <f t="shared" si="54"/>
        <v>0</v>
      </c>
      <c r="I60" s="6"/>
      <c r="J60" s="5">
        <f t="shared" si="55"/>
        <v>0</v>
      </c>
      <c r="K60" s="5">
        <f t="shared" si="56"/>
        <v>0</v>
      </c>
      <c r="L60" s="5">
        <f t="shared" si="57"/>
        <v>0</v>
      </c>
      <c r="M60" s="5">
        <f t="shared" si="58"/>
        <v>20</v>
      </c>
      <c r="N60" s="5">
        <f t="shared" si="59"/>
        <v>290.60000000000002</v>
      </c>
      <c r="O60" s="19" t="str">
        <f t="shared" si="61"/>
        <v xml:space="preserve"> </v>
      </c>
      <c r="P60" s="47">
        <f t="shared" si="60"/>
        <v>1</v>
      </c>
    </row>
    <row r="61" spans="1:16" ht="36" x14ac:dyDescent="0.2">
      <c r="A61" s="1" t="s">
        <v>97</v>
      </c>
      <c r="B61" s="3" t="s">
        <v>937</v>
      </c>
      <c r="C61" s="1" t="s">
        <v>35</v>
      </c>
      <c r="D61" s="27">
        <v>31.51</v>
      </c>
      <c r="E61" s="27">
        <v>57.73</v>
      </c>
      <c r="F61" s="28">
        <v>1819.07</v>
      </c>
      <c r="G61" s="4"/>
      <c r="H61" s="5">
        <f t="shared" si="54"/>
        <v>0</v>
      </c>
      <c r="I61" s="6"/>
      <c r="J61" s="5">
        <f t="shared" si="55"/>
        <v>0</v>
      </c>
      <c r="K61" s="5">
        <f t="shared" si="56"/>
        <v>0</v>
      </c>
      <c r="L61" s="5">
        <f t="shared" si="57"/>
        <v>0</v>
      </c>
      <c r="M61" s="5">
        <f t="shared" si="58"/>
        <v>31.51</v>
      </c>
      <c r="N61" s="5">
        <f t="shared" si="59"/>
        <v>1819.07</v>
      </c>
      <c r="O61" s="19" t="str">
        <f t="shared" si="61"/>
        <v xml:space="preserve"> </v>
      </c>
      <c r="P61" s="47">
        <f t="shared" si="60"/>
        <v>1</v>
      </c>
    </row>
    <row r="62" spans="1:16" x14ac:dyDescent="0.2">
      <c r="A62" s="29" t="s">
        <v>98</v>
      </c>
      <c r="B62" s="8" t="s">
        <v>99</v>
      </c>
      <c r="C62" s="30"/>
      <c r="D62" s="30"/>
      <c r="E62" s="30"/>
      <c r="F62" s="34">
        <f>SUM(F63:F69)</f>
        <v>92745.2</v>
      </c>
      <c r="G62" s="30"/>
      <c r="H62" s="34">
        <f>SUM(H63:H69)</f>
        <v>0</v>
      </c>
      <c r="I62" s="30"/>
      <c r="J62" s="34">
        <f>SUM(J63:J69)</f>
        <v>0</v>
      </c>
      <c r="K62" s="29"/>
      <c r="L62" s="34">
        <f>SUM(L63:L69)</f>
        <v>0</v>
      </c>
      <c r="M62" s="29"/>
      <c r="N62" s="34">
        <f>SUM(N63:N69)</f>
        <v>92745.2</v>
      </c>
      <c r="O62" s="20" t="str">
        <f t="shared" si="61"/>
        <v xml:space="preserve"> </v>
      </c>
      <c r="P62" s="46">
        <f t="shared" si="60"/>
        <v>1</v>
      </c>
    </row>
    <row r="63" spans="1:16" ht="48" x14ac:dyDescent="0.2">
      <c r="A63" s="1" t="s">
        <v>100</v>
      </c>
      <c r="B63" s="3" t="s">
        <v>924</v>
      </c>
      <c r="C63" s="1" t="s">
        <v>83</v>
      </c>
      <c r="D63" s="27">
        <v>17.649999999999999</v>
      </c>
      <c r="E63" s="27">
        <v>557.91999999999996</v>
      </c>
      <c r="F63" s="28">
        <v>9847.2900000000009</v>
      </c>
      <c r="G63" s="4"/>
      <c r="H63" s="5">
        <f t="shared" ref="H63:H68" si="62">ROUND(G63*E63,2)</f>
        <v>0</v>
      </c>
      <c r="I63" s="6"/>
      <c r="J63" s="5">
        <f t="shared" ref="J63:J68" si="63">ROUND(I63*E63,2)</f>
        <v>0</v>
      </c>
      <c r="K63" s="5">
        <f t="shared" ref="K63:K68" si="64">G63+I63</f>
        <v>0</v>
      </c>
      <c r="L63" s="5">
        <f t="shared" ref="L63:L68" si="65">H63+J63</f>
        <v>0</v>
      </c>
      <c r="M63" s="5">
        <f t="shared" ref="M63:M68" si="66">D63-K63</f>
        <v>17.649999999999999</v>
      </c>
      <c r="N63" s="5">
        <f t="shared" ref="N63:N68" si="67">F63-L63</f>
        <v>9847.2900000000009</v>
      </c>
      <c r="O63" s="19" t="str">
        <f t="shared" si="61"/>
        <v xml:space="preserve"> </v>
      </c>
      <c r="P63" s="47">
        <f t="shared" ref="P63:P69" si="68">IF((N63/F63)=0," ",(N63/F63))</f>
        <v>1</v>
      </c>
    </row>
    <row r="64" spans="1:16" ht="36" customHeight="1" x14ac:dyDescent="0.2">
      <c r="A64" s="1" t="s">
        <v>101</v>
      </c>
      <c r="B64" s="7" t="s">
        <v>774</v>
      </c>
      <c r="C64" s="1" t="s">
        <v>35</v>
      </c>
      <c r="D64" s="27">
        <v>268.48</v>
      </c>
      <c r="E64" s="27">
        <v>121.98</v>
      </c>
      <c r="F64" s="28">
        <v>32749.19</v>
      </c>
      <c r="G64" s="4"/>
      <c r="H64" s="5">
        <f t="shared" si="62"/>
        <v>0</v>
      </c>
      <c r="I64" s="6"/>
      <c r="J64" s="5">
        <f t="shared" si="63"/>
        <v>0</v>
      </c>
      <c r="K64" s="5">
        <f t="shared" si="64"/>
        <v>0</v>
      </c>
      <c r="L64" s="5">
        <f t="shared" si="65"/>
        <v>0</v>
      </c>
      <c r="M64" s="5">
        <f t="shared" si="66"/>
        <v>268.48</v>
      </c>
      <c r="N64" s="5">
        <f t="shared" si="67"/>
        <v>32749.19</v>
      </c>
      <c r="O64" s="19" t="str">
        <f t="shared" si="61"/>
        <v xml:space="preserve"> </v>
      </c>
      <c r="P64" s="47">
        <f t="shared" si="68"/>
        <v>1</v>
      </c>
    </row>
    <row r="65" spans="1:16" ht="48" x14ac:dyDescent="0.2">
      <c r="A65" s="1" t="s">
        <v>102</v>
      </c>
      <c r="B65" s="3" t="s">
        <v>939</v>
      </c>
      <c r="C65" s="1" t="s">
        <v>35</v>
      </c>
      <c r="D65" s="27">
        <v>52.2</v>
      </c>
      <c r="E65" s="27">
        <v>158.01</v>
      </c>
      <c r="F65" s="28">
        <v>8248.1200000000008</v>
      </c>
      <c r="G65" s="4"/>
      <c r="H65" s="5">
        <f t="shared" si="62"/>
        <v>0</v>
      </c>
      <c r="I65" s="6"/>
      <c r="J65" s="5">
        <f t="shared" si="63"/>
        <v>0</v>
      </c>
      <c r="K65" s="5">
        <f t="shared" si="64"/>
        <v>0</v>
      </c>
      <c r="L65" s="5">
        <f t="shared" si="65"/>
        <v>0</v>
      </c>
      <c r="M65" s="5">
        <f t="shared" si="66"/>
        <v>52.2</v>
      </c>
      <c r="N65" s="5">
        <f t="shared" si="67"/>
        <v>8248.1200000000008</v>
      </c>
      <c r="O65" s="19" t="str">
        <f t="shared" si="61"/>
        <v xml:space="preserve"> </v>
      </c>
      <c r="P65" s="47">
        <f t="shared" si="68"/>
        <v>1</v>
      </c>
    </row>
    <row r="66" spans="1:16" ht="48" x14ac:dyDescent="0.2">
      <c r="A66" s="1" t="s">
        <v>103</v>
      </c>
      <c r="B66" s="3" t="s">
        <v>91</v>
      </c>
      <c r="C66" s="1" t="s">
        <v>92</v>
      </c>
      <c r="D66" s="27">
        <v>378</v>
      </c>
      <c r="E66" s="27">
        <v>12.81</v>
      </c>
      <c r="F66" s="28">
        <v>4842.18</v>
      </c>
      <c r="G66" s="4"/>
      <c r="H66" s="5">
        <f t="shared" si="62"/>
        <v>0</v>
      </c>
      <c r="I66" s="6"/>
      <c r="J66" s="5">
        <f t="shared" si="63"/>
        <v>0</v>
      </c>
      <c r="K66" s="5">
        <f t="shared" si="64"/>
        <v>0</v>
      </c>
      <c r="L66" s="5">
        <f t="shared" si="65"/>
        <v>0</v>
      </c>
      <c r="M66" s="5">
        <f t="shared" si="66"/>
        <v>378</v>
      </c>
      <c r="N66" s="5">
        <f t="shared" si="67"/>
        <v>4842.18</v>
      </c>
      <c r="O66" s="19" t="str">
        <f t="shared" si="61"/>
        <v xml:space="preserve"> </v>
      </c>
      <c r="P66" s="47">
        <f t="shared" si="68"/>
        <v>1</v>
      </c>
    </row>
    <row r="67" spans="1:16" ht="48" x14ac:dyDescent="0.2">
      <c r="A67" s="1" t="s">
        <v>104</v>
      </c>
      <c r="B67" s="3" t="s">
        <v>94</v>
      </c>
      <c r="C67" s="1" t="s">
        <v>92</v>
      </c>
      <c r="D67" s="27">
        <v>1152</v>
      </c>
      <c r="E67" s="27">
        <v>13.28</v>
      </c>
      <c r="F67" s="28">
        <v>15298.56</v>
      </c>
      <c r="G67" s="4"/>
      <c r="H67" s="5">
        <f t="shared" si="62"/>
        <v>0</v>
      </c>
      <c r="I67" s="6"/>
      <c r="J67" s="5">
        <f t="shared" si="63"/>
        <v>0</v>
      </c>
      <c r="K67" s="5">
        <f t="shared" si="64"/>
        <v>0</v>
      </c>
      <c r="L67" s="5">
        <f t="shared" si="65"/>
        <v>0</v>
      </c>
      <c r="M67" s="5">
        <f t="shared" si="66"/>
        <v>1152</v>
      </c>
      <c r="N67" s="5">
        <f t="shared" si="67"/>
        <v>15298.56</v>
      </c>
      <c r="O67" s="19" t="str">
        <f t="shared" si="61"/>
        <v xml:space="preserve"> </v>
      </c>
      <c r="P67" s="47">
        <f t="shared" si="68"/>
        <v>1</v>
      </c>
    </row>
    <row r="68" spans="1:16" ht="48" x14ac:dyDescent="0.2">
      <c r="A68" s="1" t="s">
        <v>105</v>
      </c>
      <c r="B68" s="3" t="s">
        <v>96</v>
      </c>
      <c r="C68" s="1" t="s">
        <v>92</v>
      </c>
      <c r="D68" s="27">
        <v>603</v>
      </c>
      <c r="E68" s="27">
        <v>14.53</v>
      </c>
      <c r="F68" s="28">
        <v>8761.59</v>
      </c>
      <c r="G68" s="4"/>
      <c r="H68" s="5">
        <f t="shared" si="62"/>
        <v>0</v>
      </c>
      <c r="I68" s="6"/>
      <c r="J68" s="5">
        <f t="shared" si="63"/>
        <v>0</v>
      </c>
      <c r="K68" s="5">
        <f t="shared" si="64"/>
        <v>0</v>
      </c>
      <c r="L68" s="5">
        <f t="shared" si="65"/>
        <v>0</v>
      </c>
      <c r="M68" s="5">
        <f t="shared" si="66"/>
        <v>603</v>
      </c>
      <c r="N68" s="5">
        <f t="shared" si="67"/>
        <v>8761.59</v>
      </c>
      <c r="O68" s="19" t="str">
        <f t="shared" si="61"/>
        <v xml:space="preserve"> </v>
      </c>
      <c r="P68" s="47">
        <f t="shared" si="68"/>
        <v>1</v>
      </c>
    </row>
    <row r="69" spans="1:16" x14ac:dyDescent="0.2">
      <c r="A69" s="29" t="s">
        <v>106</v>
      </c>
      <c r="B69" s="8" t="s">
        <v>107</v>
      </c>
      <c r="C69" s="30"/>
      <c r="D69" s="30"/>
      <c r="E69" s="30"/>
      <c r="F69" s="34">
        <f>SUM(F70:F72)</f>
        <v>12998.27</v>
      </c>
      <c r="G69" s="30"/>
      <c r="H69" s="34">
        <f>SUM(H70:H72)</f>
        <v>0</v>
      </c>
      <c r="I69" s="30"/>
      <c r="J69" s="34">
        <f>SUM(J70:J72)</f>
        <v>0</v>
      </c>
      <c r="K69" s="30"/>
      <c r="L69" s="34">
        <f>SUM(L70:L72)</f>
        <v>0</v>
      </c>
      <c r="M69" s="30"/>
      <c r="N69" s="34">
        <f>SUM(N70:N72)</f>
        <v>12998.27</v>
      </c>
      <c r="O69" s="20" t="str">
        <f t="shared" si="61"/>
        <v xml:space="preserve"> </v>
      </c>
      <c r="P69" s="46">
        <f t="shared" si="68"/>
        <v>1</v>
      </c>
    </row>
    <row r="70" spans="1:16" ht="48" x14ac:dyDescent="0.2">
      <c r="A70" s="1" t="s">
        <v>108</v>
      </c>
      <c r="B70" s="3" t="s">
        <v>94</v>
      </c>
      <c r="C70" s="1" t="s">
        <v>92</v>
      </c>
      <c r="D70" s="27">
        <v>17.600000000000001</v>
      </c>
      <c r="E70" s="27">
        <v>13.28</v>
      </c>
      <c r="F70" s="27">
        <v>233.73</v>
      </c>
      <c r="G70" s="4"/>
      <c r="H70" s="5">
        <f t="shared" ref="H70:H72" si="69">ROUND(G70*E70,2)</f>
        <v>0</v>
      </c>
      <c r="I70" s="6"/>
      <c r="J70" s="5">
        <f t="shared" ref="J70:J72" si="70">ROUND(I70*E70,2)</f>
        <v>0</v>
      </c>
      <c r="K70" s="5">
        <f t="shared" ref="K70:K72" si="71">G70+I70</f>
        <v>0</v>
      </c>
      <c r="L70" s="5">
        <f t="shared" ref="L70:L72" si="72">H70+J70</f>
        <v>0</v>
      </c>
      <c r="M70" s="5">
        <f t="shared" ref="M70:M72" si="73">D70-K70</f>
        <v>17.600000000000001</v>
      </c>
      <c r="N70" s="5">
        <f t="shared" ref="N70:N72" si="74">F70-L70</f>
        <v>233.73</v>
      </c>
      <c r="O70" s="19" t="str">
        <f t="shared" si="61"/>
        <v xml:space="preserve"> </v>
      </c>
      <c r="P70" s="47">
        <f t="shared" ref="P70:P73" si="75">IF((N70/F70)=0," ",(N70/F70))</f>
        <v>1</v>
      </c>
    </row>
    <row r="71" spans="1:16" ht="21" customHeight="1" x14ac:dyDescent="0.2">
      <c r="A71" s="1" t="s">
        <v>109</v>
      </c>
      <c r="B71" s="3" t="s">
        <v>110</v>
      </c>
      <c r="C71" s="1" t="s">
        <v>68</v>
      </c>
      <c r="D71" s="27">
        <v>17.600000000000001</v>
      </c>
      <c r="E71" s="27">
        <v>538.61</v>
      </c>
      <c r="F71" s="28">
        <v>9479.5400000000009</v>
      </c>
      <c r="G71" s="4"/>
      <c r="H71" s="5">
        <f t="shared" si="69"/>
        <v>0</v>
      </c>
      <c r="I71" s="6"/>
      <c r="J71" s="5">
        <f t="shared" si="70"/>
        <v>0</v>
      </c>
      <c r="K71" s="5">
        <f t="shared" si="71"/>
        <v>0</v>
      </c>
      <c r="L71" s="5">
        <f t="shared" si="72"/>
        <v>0</v>
      </c>
      <c r="M71" s="5">
        <f t="shared" si="73"/>
        <v>17.600000000000001</v>
      </c>
      <c r="N71" s="5">
        <f t="shared" si="74"/>
        <v>9479.5400000000009</v>
      </c>
      <c r="O71" s="19" t="str">
        <f t="shared" si="61"/>
        <v xml:space="preserve"> </v>
      </c>
      <c r="P71" s="47">
        <f t="shared" si="75"/>
        <v>1</v>
      </c>
    </row>
    <row r="72" spans="1:16" ht="36" x14ac:dyDescent="0.2">
      <c r="A72" s="1" t="s">
        <v>111</v>
      </c>
      <c r="B72" s="7" t="s">
        <v>775</v>
      </c>
      <c r="C72" s="1" t="s">
        <v>68</v>
      </c>
      <c r="D72" s="27">
        <v>150</v>
      </c>
      <c r="E72" s="27">
        <v>21.9</v>
      </c>
      <c r="F72" s="28">
        <v>3285</v>
      </c>
      <c r="G72" s="4"/>
      <c r="H72" s="5">
        <f t="shared" si="69"/>
        <v>0</v>
      </c>
      <c r="I72" s="6"/>
      <c r="J72" s="5">
        <f t="shared" si="70"/>
        <v>0</v>
      </c>
      <c r="K72" s="5">
        <f t="shared" si="71"/>
        <v>0</v>
      </c>
      <c r="L72" s="5">
        <f t="shared" si="72"/>
        <v>0</v>
      </c>
      <c r="M72" s="5">
        <f t="shared" si="73"/>
        <v>150</v>
      </c>
      <c r="N72" s="5">
        <f t="shared" si="74"/>
        <v>3285</v>
      </c>
      <c r="O72" s="19" t="str">
        <f t="shared" si="61"/>
        <v xml:space="preserve"> </v>
      </c>
      <c r="P72" s="47">
        <f t="shared" si="75"/>
        <v>1</v>
      </c>
    </row>
    <row r="73" spans="1:16" x14ac:dyDescent="0.2">
      <c r="A73" s="29" t="s">
        <v>112</v>
      </c>
      <c r="B73" s="8" t="s">
        <v>113</v>
      </c>
      <c r="C73" s="30"/>
      <c r="D73" s="30"/>
      <c r="E73" s="30"/>
      <c r="F73" s="34">
        <f>SUM(F74:F90)</f>
        <v>3220.6499999999996</v>
      </c>
      <c r="G73" s="30"/>
      <c r="H73" s="34">
        <f>SUM(H74:H90)</f>
        <v>0</v>
      </c>
      <c r="I73" s="30"/>
      <c r="J73" s="34">
        <f>SUM(J74:J90)</f>
        <v>0</v>
      </c>
      <c r="K73" s="30"/>
      <c r="L73" s="34">
        <f>SUM(L74:L90)</f>
        <v>0</v>
      </c>
      <c r="M73" s="30"/>
      <c r="N73" s="34">
        <f>SUM(N74:N90)</f>
        <v>3220.6499999999996</v>
      </c>
      <c r="O73" s="20" t="str">
        <f t="shared" si="61"/>
        <v xml:space="preserve"> </v>
      </c>
      <c r="P73" s="46">
        <f t="shared" si="75"/>
        <v>1</v>
      </c>
    </row>
    <row r="74" spans="1:16" ht="24" x14ac:dyDescent="0.2">
      <c r="A74" s="1" t="s">
        <v>114</v>
      </c>
      <c r="B74" s="3" t="s">
        <v>940</v>
      </c>
      <c r="C74" s="1" t="s">
        <v>83</v>
      </c>
      <c r="D74" s="27">
        <v>4.57</v>
      </c>
      <c r="E74" s="27">
        <v>32.83</v>
      </c>
      <c r="F74" s="27">
        <v>150.03</v>
      </c>
      <c r="G74" s="4"/>
      <c r="H74" s="5">
        <f t="shared" ref="H74:H90" si="76">ROUND(G74*E74,2)</f>
        <v>0</v>
      </c>
      <c r="I74" s="6"/>
      <c r="J74" s="5">
        <f t="shared" ref="J74:J90" si="77">ROUND(I74*E74,2)</f>
        <v>0</v>
      </c>
      <c r="K74" s="5">
        <f t="shared" ref="K74:K90" si="78">G74+I74</f>
        <v>0</v>
      </c>
      <c r="L74" s="5">
        <f t="shared" ref="L74:L90" si="79">H74+J74</f>
        <v>0</v>
      </c>
      <c r="M74" s="5">
        <f t="shared" ref="M74:M90" si="80">D74-K74</f>
        <v>4.57</v>
      </c>
      <c r="N74" s="5">
        <f t="shared" ref="N74:N90" si="81">F74-L74</f>
        <v>150.03</v>
      </c>
      <c r="O74" s="19" t="str">
        <f t="shared" si="61"/>
        <v xml:space="preserve"> </v>
      </c>
      <c r="P74" s="47">
        <f t="shared" ref="P74:P91" si="82">IF((N74/F74)=0," ",(N74/F74))</f>
        <v>1</v>
      </c>
    </row>
    <row r="75" spans="1:16" ht="27" customHeight="1" x14ac:dyDescent="0.2">
      <c r="A75" s="1" t="s">
        <v>115</v>
      </c>
      <c r="B75" s="7" t="s">
        <v>776</v>
      </c>
      <c r="C75" s="1" t="s">
        <v>35</v>
      </c>
      <c r="D75" s="27">
        <v>74.28</v>
      </c>
      <c r="E75" s="27">
        <v>16.53</v>
      </c>
      <c r="F75" s="28">
        <v>1227.8499999999999</v>
      </c>
      <c r="G75" s="4"/>
      <c r="H75" s="5">
        <f t="shared" si="76"/>
        <v>0</v>
      </c>
      <c r="I75" s="6"/>
      <c r="J75" s="5">
        <f t="shared" si="77"/>
        <v>0</v>
      </c>
      <c r="K75" s="5">
        <f t="shared" si="78"/>
        <v>0</v>
      </c>
      <c r="L75" s="5">
        <f t="shared" si="79"/>
        <v>0</v>
      </c>
      <c r="M75" s="5">
        <f t="shared" si="80"/>
        <v>74.28</v>
      </c>
      <c r="N75" s="5">
        <f t="shared" si="81"/>
        <v>1227.8499999999999</v>
      </c>
      <c r="O75" s="19" t="str">
        <f t="shared" si="61"/>
        <v xml:space="preserve"> </v>
      </c>
      <c r="P75" s="47">
        <f t="shared" si="82"/>
        <v>1</v>
      </c>
    </row>
    <row r="76" spans="1:16" x14ac:dyDescent="0.2">
      <c r="A76" s="1" t="s">
        <v>116</v>
      </c>
      <c r="B76" s="3" t="s">
        <v>117</v>
      </c>
      <c r="C76" s="1" t="s">
        <v>28</v>
      </c>
      <c r="D76" s="27">
        <v>4</v>
      </c>
      <c r="E76" s="27">
        <v>12.92</v>
      </c>
      <c r="F76" s="27">
        <v>51.68</v>
      </c>
      <c r="G76" s="4"/>
      <c r="H76" s="5">
        <f t="shared" si="76"/>
        <v>0</v>
      </c>
      <c r="I76" s="6"/>
      <c r="J76" s="5">
        <f t="shared" si="77"/>
        <v>0</v>
      </c>
      <c r="K76" s="5">
        <f t="shared" si="78"/>
        <v>0</v>
      </c>
      <c r="L76" s="5">
        <f t="shared" si="79"/>
        <v>0</v>
      </c>
      <c r="M76" s="5">
        <f t="shared" si="80"/>
        <v>4</v>
      </c>
      <c r="N76" s="5">
        <f t="shared" si="81"/>
        <v>51.68</v>
      </c>
      <c r="O76" s="19" t="str">
        <f t="shared" si="61"/>
        <v xml:space="preserve"> </v>
      </c>
      <c r="P76" s="47">
        <f t="shared" si="82"/>
        <v>1</v>
      </c>
    </row>
    <row r="77" spans="1:16" x14ac:dyDescent="0.2">
      <c r="A77" s="1" t="s">
        <v>118</v>
      </c>
      <c r="B77" s="3" t="s">
        <v>119</v>
      </c>
      <c r="C77" s="1" t="s">
        <v>35</v>
      </c>
      <c r="D77" s="27">
        <v>42.96</v>
      </c>
      <c r="E77" s="27">
        <v>14.2</v>
      </c>
      <c r="F77" s="27">
        <v>610.03</v>
      </c>
      <c r="G77" s="4"/>
      <c r="H77" s="5">
        <f t="shared" si="76"/>
        <v>0</v>
      </c>
      <c r="I77" s="6"/>
      <c r="J77" s="5">
        <f t="shared" si="77"/>
        <v>0</v>
      </c>
      <c r="K77" s="5">
        <f t="shared" si="78"/>
        <v>0</v>
      </c>
      <c r="L77" s="5">
        <f t="shared" si="79"/>
        <v>0</v>
      </c>
      <c r="M77" s="5">
        <f t="shared" si="80"/>
        <v>42.96</v>
      </c>
      <c r="N77" s="5">
        <f t="shared" si="81"/>
        <v>610.03</v>
      </c>
      <c r="O77" s="19" t="str">
        <f t="shared" si="61"/>
        <v xml:space="preserve"> </v>
      </c>
      <c r="P77" s="47">
        <f t="shared" si="82"/>
        <v>1</v>
      </c>
    </row>
    <row r="78" spans="1:16" x14ac:dyDescent="0.2">
      <c r="A78" s="1" t="s">
        <v>120</v>
      </c>
      <c r="B78" s="3" t="s">
        <v>119</v>
      </c>
      <c r="C78" s="1" t="s">
        <v>35</v>
      </c>
      <c r="D78" s="27">
        <v>16.739999999999998</v>
      </c>
      <c r="E78" s="27">
        <v>14.2</v>
      </c>
      <c r="F78" s="27">
        <v>237.71</v>
      </c>
      <c r="G78" s="4"/>
      <c r="H78" s="5">
        <f t="shared" si="76"/>
        <v>0</v>
      </c>
      <c r="I78" s="6"/>
      <c r="J78" s="5">
        <f t="shared" si="77"/>
        <v>0</v>
      </c>
      <c r="K78" s="5">
        <f t="shared" si="78"/>
        <v>0</v>
      </c>
      <c r="L78" s="5">
        <f t="shared" si="79"/>
        <v>0</v>
      </c>
      <c r="M78" s="5">
        <f t="shared" si="80"/>
        <v>16.739999999999998</v>
      </c>
      <c r="N78" s="5">
        <f t="shared" si="81"/>
        <v>237.71</v>
      </c>
      <c r="O78" s="19" t="str">
        <f t="shared" si="61"/>
        <v xml:space="preserve"> </v>
      </c>
      <c r="P78" s="47">
        <f t="shared" si="82"/>
        <v>1</v>
      </c>
    </row>
    <row r="79" spans="1:16" x14ac:dyDescent="0.2">
      <c r="A79" s="1" t="s">
        <v>121</v>
      </c>
      <c r="B79" s="3" t="s">
        <v>119</v>
      </c>
      <c r="C79" s="1" t="s">
        <v>35</v>
      </c>
      <c r="D79" s="27">
        <v>14.34</v>
      </c>
      <c r="E79" s="27">
        <v>14.2</v>
      </c>
      <c r="F79" s="27">
        <v>203.63</v>
      </c>
      <c r="G79" s="4"/>
      <c r="H79" s="5">
        <f t="shared" si="76"/>
        <v>0</v>
      </c>
      <c r="I79" s="6"/>
      <c r="J79" s="5">
        <f t="shared" si="77"/>
        <v>0</v>
      </c>
      <c r="K79" s="5">
        <f t="shared" si="78"/>
        <v>0</v>
      </c>
      <c r="L79" s="5">
        <f t="shared" si="79"/>
        <v>0</v>
      </c>
      <c r="M79" s="5">
        <f t="shared" si="80"/>
        <v>14.34</v>
      </c>
      <c r="N79" s="5">
        <f t="shared" si="81"/>
        <v>203.63</v>
      </c>
      <c r="O79" s="19" t="str">
        <f t="shared" si="61"/>
        <v xml:space="preserve"> </v>
      </c>
      <c r="P79" s="47">
        <f t="shared" si="82"/>
        <v>1</v>
      </c>
    </row>
    <row r="80" spans="1:16" x14ac:dyDescent="0.2">
      <c r="A80" s="1" t="s">
        <v>122</v>
      </c>
      <c r="B80" s="3" t="s">
        <v>119</v>
      </c>
      <c r="C80" s="1" t="s">
        <v>35</v>
      </c>
      <c r="D80" s="27">
        <v>15.06</v>
      </c>
      <c r="E80" s="27">
        <v>14.2</v>
      </c>
      <c r="F80" s="27">
        <v>213.85</v>
      </c>
      <c r="G80" s="4"/>
      <c r="H80" s="5">
        <f t="shared" si="76"/>
        <v>0</v>
      </c>
      <c r="I80" s="6"/>
      <c r="J80" s="5">
        <f t="shared" si="77"/>
        <v>0</v>
      </c>
      <c r="K80" s="5">
        <f t="shared" si="78"/>
        <v>0</v>
      </c>
      <c r="L80" s="5">
        <f t="shared" si="79"/>
        <v>0</v>
      </c>
      <c r="M80" s="5">
        <f t="shared" si="80"/>
        <v>15.06</v>
      </c>
      <c r="N80" s="5">
        <f t="shared" si="81"/>
        <v>213.85</v>
      </c>
      <c r="O80" s="19" t="str">
        <f t="shared" si="61"/>
        <v xml:space="preserve"> </v>
      </c>
      <c r="P80" s="47">
        <f t="shared" si="82"/>
        <v>1</v>
      </c>
    </row>
    <row r="81" spans="1:16" x14ac:dyDescent="0.2">
      <c r="A81" s="1" t="s">
        <v>123</v>
      </c>
      <c r="B81" s="3" t="s">
        <v>119</v>
      </c>
      <c r="C81" s="1" t="s">
        <v>35</v>
      </c>
      <c r="D81" s="27">
        <v>5.64</v>
      </c>
      <c r="E81" s="27">
        <v>14.2</v>
      </c>
      <c r="F81" s="27">
        <v>80.09</v>
      </c>
      <c r="G81" s="4"/>
      <c r="H81" s="5">
        <f t="shared" si="76"/>
        <v>0</v>
      </c>
      <c r="I81" s="6"/>
      <c r="J81" s="5">
        <f t="shared" si="77"/>
        <v>0</v>
      </c>
      <c r="K81" s="5">
        <f t="shared" si="78"/>
        <v>0</v>
      </c>
      <c r="L81" s="5">
        <f t="shared" si="79"/>
        <v>0</v>
      </c>
      <c r="M81" s="5">
        <f t="shared" si="80"/>
        <v>5.64</v>
      </c>
      <c r="N81" s="5">
        <f t="shared" si="81"/>
        <v>80.09</v>
      </c>
      <c r="O81" s="19" t="str">
        <f t="shared" si="61"/>
        <v xml:space="preserve"> </v>
      </c>
      <c r="P81" s="47">
        <f t="shared" si="82"/>
        <v>1</v>
      </c>
    </row>
    <row r="82" spans="1:16" ht="33.75" customHeight="1" x14ac:dyDescent="0.2">
      <c r="A82" s="1" t="s">
        <v>124</v>
      </c>
      <c r="B82" s="7" t="s">
        <v>777</v>
      </c>
      <c r="C82" s="1" t="s">
        <v>35</v>
      </c>
      <c r="D82" s="27">
        <v>7.38</v>
      </c>
      <c r="E82" s="27">
        <v>5.8</v>
      </c>
      <c r="F82" s="27">
        <v>42.8</v>
      </c>
      <c r="G82" s="4"/>
      <c r="H82" s="5">
        <f t="shared" si="76"/>
        <v>0</v>
      </c>
      <c r="I82" s="6"/>
      <c r="J82" s="5">
        <f t="shared" si="77"/>
        <v>0</v>
      </c>
      <c r="K82" s="5">
        <f t="shared" si="78"/>
        <v>0</v>
      </c>
      <c r="L82" s="5">
        <f t="shared" si="79"/>
        <v>0</v>
      </c>
      <c r="M82" s="5">
        <f t="shared" si="80"/>
        <v>7.38</v>
      </c>
      <c r="N82" s="5">
        <f t="shared" si="81"/>
        <v>42.8</v>
      </c>
      <c r="O82" s="19" t="str">
        <f t="shared" si="61"/>
        <v xml:space="preserve"> </v>
      </c>
      <c r="P82" s="47">
        <f t="shared" si="82"/>
        <v>1</v>
      </c>
    </row>
    <row r="83" spans="1:16" ht="26.25" customHeight="1" x14ac:dyDescent="0.2">
      <c r="A83" s="1" t="s">
        <v>125</v>
      </c>
      <c r="B83" s="7" t="s">
        <v>777</v>
      </c>
      <c r="C83" s="1" t="s">
        <v>35</v>
      </c>
      <c r="D83" s="27">
        <v>14.08</v>
      </c>
      <c r="E83" s="27">
        <v>5.8</v>
      </c>
      <c r="F83" s="27">
        <v>81.66</v>
      </c>
      <c r="G83" s="4"/>
      <c r="H83" s="5">
        <f t="shared" si="76"/>
        <v>0</v>
      </c>
      <c r="I83" s="6"/>
      <c r="J83" s="5">
        <f t="shared" si="77"/>
        <v>0</v>
      </c>
      <c r="K83" s="5">
        <f t="shared" si="78"/>
        <v>0</v>
      </c>
      <c r="L83" s="5">
        <f t="shared" si="79"/>
        <v>0</v>
      </c>
      <c r="M83" s="5">
        <f t="shared" si="80"/>
        <v>14.08</v>
      </c>
      <c r="N83" s="5">
        <f t="shared" si="81"/>
        <v>81.66</v>
      </c>
      <c r="O83" s="19" t="str">
        <f t="shared" si="61"/>
        <v xml:space="preserve"> </v>
      </c>
      <c r="P83" s="47">
        <f t="shared" si="82"/>
        <v>1</v>
      </c>
    </row>
    <row r="84" spans="1:16" x14ac:dyDescent="0.2">
      <c r="A84" s="1" t="s">
        <v>126</v>
      </c>
      <c r="B84" s="3" t="s">
        <v>119</v>
      </c>
      <c r="C84" s="1" t="s">
        <v>35</v>
      </c>
      <c r="D84" s="27">
        <v>3.71</v>
      </c>
      <c r="E84" s="27">
        <v>14.2</v>
      </c>
      <c r="F84" s="27">
        <v>52.68</v>
      </c>
      <c r="G84" s="4"/>
      <c r="H84" s="5">
        <f t="shared" si="76"/>
        <v>0</v>
      </c>
      <c r="I84" s="6"/>
      <c r="J84" s="5">
        <f t="shared" si="77"/>
        <v>0</v>
      </c>
      <c r="K84" s="5">
        <f t="shared" si="78"/>
        <v>0</v>
      </c>
      <c r="L84" s="5">
        <f t="shared" si="79"/>
        <v>0</v>
      </c>
      <c r="M84" s="5">
        <f t="shared" si="80"/>
        <v>3.71</v>
      </c>
      <c r="N84" s="5">
        <f t="shared" si="81"/>
        <v>52.68</v>
      </c>
      <c r="O84" s="19" t="str">
        <f t="shared" si="61"/>
        <v xml:space="preserve"> </v>
      </c>
      <c r="P84" s="47">
        <f t="shared" si="82"/>
        <v>1</v>
      </c>
    </row>
    <row r="85" spans="1:16" x14ac:dyDescent="0.2">
      <c r="A85" s="1" t="s">
        <v>127</v>
      </c>
      <c r="B85" s="3" t="s">
        <v>119</v>
      </c>
      <c r="C85" s="1" t="s">
        <v>35</v>
      </c>
      <c r="D85" s="27">
        <v>3.24</v>
      </c>
      <c r="E85" s="27">
        <v>14.2</v>
      </c>
      <c r="F85" s="27">
        <v>46.01</v>
      </c>
      <c r="G85" s="4"/>
      <c r="H85" s="5">
        <f t="shared" si="76"/>
        <v>0</v>
      </c>
      <c r="I85" s="6"/>
      <c r="J85" s="5">
        <f t="shared" si="77"/>
        <v>0</v>
      </c>
      <c r="K85" s="5">
        <f t="shared" si="78"/>
        <v>0</v>
      </c>
      <c r="L85" s="5">
        <f t="shared" si="79"/>
        <v>0</v>
      </c>
      <c r="M85" s="5">
        <f t="shared" si="80"/>
        <v>3.24</v>
      </c>
      <c r="N85" s="5">
        <f t="shared" si="81"/>
        <v>46.01</v>
      </c>
      <c r="O85" s="19" t="str">
        <f t="shared" si="61"/>
        <v xml:space="preserve"> </v>
      </c>
      <c r="P85" s="47">
        <f t="shared" si="82"/>
        <v>1</v>
      </c>
    </row>
    <row r="86" spans="1:16" x14ac:dyDescent="0.2">
      <c r="A86" s="1" t="s">
        <v>128</v>
      </c>
      <c r="B86" s="3" t="s">
        <v>119</v>
      </c>
      <c r="C86" s="1" t="s">
        <v>35</v>
      </c>
      <c r="D86" s="27">
        <v>2.84</v>
      </c>
      <c r="E86" s="27">
        <v>14.2</v>
      </c>
      <c r="F86" s="27">
        <v>40.33</v>
      </c>
      <c r="G86" s="4"/>
      <c r="H86" s="5">
        <f t="shared" si="76"/>
        <v>0</v>
      </c>
      <c r="I86" s="6"/>
      <c r="J86" s="5">
        <f t="shared" si="77"/>
        <v>0</v>
      </c>
      <c r="K86" s="5">
        <f t="shared" si="78"/>
        <v>0</v>
      </c>
      <c r="L86" s="5">
        <f t="shared" si="79"/>
        <v>0</v>
      </c>
      <c r="M86" s="5">
        <f t="shared" si="80"/>
        <v>2.84</v>
      </c>
      <c r="N86" s="5">
        <f t="shared" si="81"/>
        <v>40.33</v>
      </c>
      <c r="O86" s="19" t="str">
        <f t="shared" si="61"/>
        <v xml:space="preserve"> </v>
      </c>
      <c r="P86" s="47">
        <f t="shared" si="82"/>
        <v>1</v>
      </c>
    </row>
    <row r="87" spans="1:16" x14ac:dyDescent="0.2">
      <c r="A87" s="1" t="s">
        <v>129</v>
      </c>
      <c r="B87" s="3" t="s">
        <v>119</v>
      </c>
      <c r="C87" s="1" t="s">
        <v>35</v>
      </c>
      <c r="D87" s="27">
        <v>2.5299999999999998</v>
      </c>
      <c r="E87" s="27">
        <v>14.2</v>
      </c>
      <c r="F87" s="27">
        <v>35.93</v>
      </c>
      <c r="G87" s="4"/>
      <c r="H87" s="5">
        <f t="shared" si="76"/>
        <v>0</v>
      </c>
      <c r="I87" s="6"/>
      <c r="J87" s="5">
        <f t="shared" si="77"/>
        <v>0</v>
      </c>
      <c r="K87" s="5">
        <f t="shared" si="78"/>
        <v>0</v>
      </c>
      <c r="L87" s="5">
        <f t="shared" si="79"/>
        <v>0</v>
      </c>
      <c r="M87" s="5">
        <f t="shared" si="80"/>
        <v>2.5299999999999998</v>
      </c>
      <c r="N87" s="5">
        <f t="shared" si="81"/>
        <v>35.93</v>
      </c>
      <c r="O87" s="19" t="str">
        <f t="shared" si="61"/>
        <v xml:space="preserve"> </v>
      </c>
      <c r="P87" s="47">
        <f t="shared" si="82"/>
        <v>1</v>
      </c>
    </row>
    <row r="88" spans="1:16" ht="28.5" customHeight="1" x14ac:dyDescent="0.2">
      <c r="A88" s="1" t="s">
        <v>130</v>
      </c>
      <c r="B88" s="7" t="s">
        <v>778</v>
      </c>
      <c r="C88" s="1" t="s">
        <v>35</v>
      </c>
      <c r="D88" s="27">
        <v>1.93</v>
      </c>
      <c r="E88" s="27">
        <v>28.19</v>
      </c>
      <c r="F88" s="27">
        <v>54.41</v>
      </c>
      <c r="G88" s="4"/>
      <c r="H88" s="5">
        <f t="shared" si="76"/>
        <v>0</v>
      </c>
      <c r="I88" s="6"/>
      <c r="J88" s="5">
        <f t="shared" si="77"/>
        <v>0</v>
      </c>
      <c r="K88" s="5">
        <f t="shared" si="78"/>
        <v>0</v>
      </c>
      <c r="L88" s="5">
        <f t="shared" si="79"/>
        <v>0</v>
      </c>
      <c r="M88" s="5">
        <f t="shared" si="80"/>
        <v>1.93</v>
      </c>
      <c r="N88" s="5">
        <f t="shared" si="81"/>
        <v>54.41</v>
      </c>
      <c r="O88" s="19" t="str">
        <f t="shared" ref="O88:O103" si="83">IF((L88/F88)=0," ",(L88/F88))</f>
        <v xml:space="preserve"> </v>
      </c>
      <c r="P88" s="47">
        <f t="shared" si="82"/>
        <v>1</v>
      </c>
    </row>
    <row r="89" spans="1:16" ht="14.25" customHeight="1" x14ac:dyDescent="0.2">
      <c r="A89" s="1" t="s">
        <v>131</v>
      </c>
      <c r="B89" s="3" t="s">
        <v>132</v>
      </c>
      <c r="C89" s="1" t="s">
        <v>35</v>
      </c>
      <c r="D89" s="27">
        <v>1.79</v>
      </c>
      <c r="E89" s="27">
        <v>22.5</v>
      </c>
      <c r="F89" s="27">
        <v>40.28</v>
      </c>
      <c r="G89" s="4"/>
      <c r="H89" s="5">
        <f t="shared" si="76"/>
        <v>0</v>
      </c>
      <c r="I89" s="6"/>
      <c r="J89" s="5">
        <f t="shared" si="77"/>
        <v>0</v>
      </c>
      <c r="K89" s="5">
        <f t="shared" si="78"/>
        <v>0</v>
      </c>
      <c r="L89" s="5">
        <f t="shared" si="79"/>
        <v>0</v>
      </c>
      <c r="M89" s="5">
        <f t="shared" si="80"/>
        <v>1.79</v>
      </c>
      <c r="N89" s="5">
        <f t="shared" si="81"/>
        <v>40.28</v>
      </c>
      <c r="O89" s="19" t="str">
        <f t="shared" si="83"/>
        <v xml:space="preserve"> </v>
      </c>
      <c r="P89" s="47">
        <f t="shared" si="82"/>
        <v>1</v>
      </c>
    </row>
    <row r="90" spans="1:16" x14ac:dyDescent="0.2">
      <c r="A90" s="1" t="s">
        <v>133</v>
      </c>
      <c r="B90" s="3" t="s">
        <v>134</v>
      </c>
      <c r="C90" s="1" t="s">
        <v>28</v>
      </c>
      <c r="D90" s="27">
        <v>4</v>
      </c>
      <c r="E90" s="27">
        <v>12.92</v>
      </c>
      <c r="F90" s="27">
        <v>51.68</v>
      </c>
      <c r="G90" s="4"/>
      <c r="H90" s="5">
        <f t="shared" si="76"/>
        <v>0</v>
      </c>
      <c r="I90" s="6"/>
      <c r="J90" s="5">
        <f t="shared" si="77"/>
        <v>0</v>
      </c>
      <c r="K90" s="5">
        <f t="shared" si="78"/>
        <v>0</v>
      </c>
      <c r="L90" s="5">
        <f t="shared" si="79"/>
        <v>0</v>
      </c>
      <c r="M90" s="5">
        <f t="shared" si="80"/>
        <v>4</v>
      </c>
      <c r="N90" s="5">
        <f t="shared" si="81"/>
        <v>51.68</v>
      </c>
      <c r="O90" s="19" t="str">
        <f t="shared" si="83"/>
        <v xml:space="preserve"> </v>
      </c>
      <c r="P90" s="47">
        <f t="shared" si="82"/>
        <v>1</v>
      </c>
    </row>
    <row r="91" spans="1:16" x14ac:dyDescent="0.2">
      <c r="A91" s="29" t="s">
        <v>135</v>
      </c>
      <c r="B91" s="8" t="s">
        <v>136</v>
      </c>
      <c r="C91" s="30"/>
      <c r="D91" s="30"/>
      <c r="E91" s="30"/>
      <c r="F91" s="34">
        <f>SUM(F92:F96)</f>
        <v>9262.130000000001</v>
      </c>
      <c r="G91" s="30"/>
      <c r="H91" s="34">
        <f>SUM(H92:H96)</f>
        <v>0</v>
      </c>
      <c r="I91" s="30"/>
      <c r="J91" s="34">
        <f>SUM(J92:J96)</f>
        <v>2291.6799999999998</v>
      </c>
      <c r="K91" s="30"/>
      <c r="L91" s="34">
        <f>SUM(L92:L96)</f>
        <v>2291.6799999999998</v>
      </c>
      <c r="M91" s="29" t="s">
        <v>21</v>
      </c>
      <c r="N91" s="34">
        <f>SUM(N92:N96)</f>
        <v>6970.45</v>
      </c>
      <c r="O91" s="20">
        <f t="shared" si="83"/>
        <v>0.24742472843719529</v>
      </c>
      <c r="P91" s="46">
        <f t="shared" si="82"/>
        <v>0.75257527156280457</v>
      </c>
    </row>
    <row r="92" spans="1:16" ht="48" x14ac:dyDescent="0.2">
      <c r="A92" s="1" t="s">
        <v>137</v>
      </c>
      <c r="B92" s="3" t="s">
        <v>945</v>
      </c>
      <c r="C92" s="1" t="s">
        <v>28</v>
      </c>
      <c r="D92" s="27">
        <v>4</v>
      </c>
      <c r="E92" s="27">
        <v>572.91999999999996</v>
      </c>
      <c r="F92" s="28">
        <v>2291.6799999999998</v>
      </c>
      <c r="G92" s="4"/>
      <c r="H92" s="5">
        <f t="shared" ref="H92:H96" si="84">ROUND(G92*E92,2)</f>
        <v>0</v>
      </c>
      <c r="I92" s="6">
        <v>4</v>
      </c>
      <c r="J92" s="5">
        <f t="shared" ref="J92:J96" si="85">ROUND(I92*E92,2)</f>
        <v>2291.6799999999998</v>
      </c>
      <c r="K92" s="5">
        <f t="shared" ref="K92:K96" si="86">G92+I92</f>
        <v>4</v>
      </c>
      <c r="L92" s="5">
        <f t="shared" ref="L92:L96" si="87">H92+J92</f>
        <v>2291.6799999999998</v>
      </c>
      <c r="M92" s="5">
        <f t="shared" ref="M92:M96" si="88">D92-K92</f>
        <v>0</v>
      </c>
      <c r="N92" s="5">
        <f t="shared" ref="N92:N96" si="89">F92-L92</f>
        <v>0</v>
      </c>
      <c r="O92" s="19">
        <f t="shared" si="83"/>
        <v>1</v>
      </c>
      <c r="P92" s="47" t="str">
        <f t="shared" ref="P92:P97" si="90">IF((N92/F92)=0," ",(N92/F92))</f>
        <v xml:space="preserve"> </v>
      </c>
    </row>
    <row r="93" spans="1:16" ht="30" customHeight="1" x14ac:dyDescent="0.2">
      <c r="A93" s="1" t="s">
        <v>138</v>
      </c>
      <c r="B93" s="7" t="s">
        <v>779</v>
      </c>
      <c r="C93" s="1" t="s">
        <v>28</v>
      </c>
      <c r="D93" s="27">
        <v>1</v>
      </c>
      <c r="E93" s="27">
        <v>1243.1099999999999</v>
      </c>
      <c r="F93" s="28">
        <v>1243.1099999999999</v>
      </c>
      <c r="G93" s="4"/>
      <c r="H93" s="5">
        <f t="shared" si="84"/>
        <v>0</v>
      </c>
      <c r="I93" s="6"/>
      <c r="J93" s="5">
        <f t="shared" si="85"/>
        <v>0</v>
      </c>
      <c r="K93" s="5">
        <f t="shared" si="86"/>
        <v>0</v>
      </c>
      <c r="L93" s="5">
        <f t="shared" si="87"/>
        <v>0</v>
      </c>
      <c r="M93" s="5">
        <f t="shared" si="88"/>
        <v>1</v>
      </c>
      <c r="N93" s="5">
        <f t="shared" si="89"/>
        <v>1243.1099999999999</v>
      </c>
      <c r="O93" s="19" t="str">
        <f t="shared" si="83"/>
        <v xml:space="preserve"> </v>
      </c>
      <c r="P93" s="47">
        <f t="shared" si="90"/>
        <v>1</v>
      </c>
    </row>
    <row r="94" spans="1:16" x14ac:dyDescent="0.2">
      <c r="A94" s="1" t="s">
        <v>139</v>
      </c>
      <c r="B94" s="3" t="s">
        <v>86</v>
      </c>
      <c r="C94" s="1" t="s">
        <v>83</v>
      </c>
      <c r="D94" s="27">
        <v>38.93</v>
      </c>
      <c r="E94" s="27">
        <v>18.61</v>
      </c>
      <c r="F94" s="27">
        <v>724.49</v>
      </c>
      <c r="G94" s="4"/>
      <c r="H94" s="5">
        <f t="shared" si="84"/>
        <v>0</v>
      </c>
      <c r="I94" s="6"/>
      <c r="J94" s="5">
        <f t="shared" si="85"/>
        <v>0</v>
      </c>
      <c r="K94" s="5">
        <f t="shared" si="86"/>
        <v>0</v>
      </c>
      <c r="L94" s="5">
        <f t="shared" si="87"/>
        <v>0</v>
      </c>
      <c r="M94" s="5">
        <f t="shared" si="88"/>
        <v>38.93</v>
      </c>
      <c r="N94" s="5">
        <f t="shared" si="89"/>
        <v>724.49</v>
      </c>
      <c r="O94" s="19" t="str">
        <f t="shared" si="83"/>
        <v xml:space="preserve"> </v>
      </c>
      <c r="P94" s="47">
        <f t="shared" si="90"/>
        <v>1</v>
      </c>
    </row>
    <row r="95" spans="1:16" ht="36" x14ac:dyDescent="0.2">
      <c r="A95" s="1" t="s">
        <v>140</v>
      </c>
      <c r="B95" s="3" t="s">
        <v>141</v>
      </c>
      <c r="C95" s="1" t="s">
        <v>142</v>
      </c>
      <c r="D95" s="27">
        <v>2674.49</v>
      </c>
      <c r="E95" s="27">
        <v>1.01</v>
      </c>
      <c r="F95" s="28">
        <v>2701.23</v>
      </c>
      <c r="G95" s="4"/>
      <c r="H95" s="5">
        <f t="shared" si="84"/>
        <v>0</v>
      </c>
      <c r="I95" s="6"/>
      <c r="J95" s="5">
        <f t="shared" si="85"/>
        <v>0</v>
      </c>
      <c r="K95" s="5">
        <f t="shared" si="86"/>
        <v>0</v>
      </c>
      <c r="L95" s="5">
        <f t="shared" si="87"/>
        <v>0</v>
      </c>
      <c r="M95" s="5">
        <f t="shared" si="88"/>
        <v>2674.49</v>
      </c>
      <c r="N95" s="5">
        <f t="shared" si="89"/>
        <v>2701.23</v>
      </c>
      <c r="O95" s="19" t="str">
        <f t="shared" si="83"/>
        <v xml:space="preserve"> </v>
      </c>
      <c r="P95" s="47">
        <f t="shared" si="90"/>
        <v>1</v>
      </c>
    </row>
    <row r="96" spans="1:16" ht="24" x14ac:dyDescent="0.2">
      <c r="A96" s="1" t="s">
        <v>143</v>
      </c>
      <c r="B96" s="3" t="s">
        <v>944</v>
      </c>
      <c r="C96" s="1" t="s">
        <v>144</v>
      </c>
      <c r="D96" s="27">
        <v>62.29</v>
      </c>
      <c r="E96" s="27">
        <v>36.950000000000003</v>
      </c>
      <c r="F96" s="28">
        <v>2301.62</v>
      </c>
      <c r="G96" s="4"/>
      <c r="H96" s="5">
        <f t="shared" si="84"/>
        <v>0</v>
      </c>
      <c r="I96" s="6"/>
      <c r="J96" s="5">
        <f t="shared" si="85"/>
        <v>0</v>
      </c>
      <c r="K96" s="5">
        <f t="shared" si="86"/>
        <v>0</v>
      </c>
      <c r="L96" s="5">
        <f t="shared" si="87"/>
        <v>0</v>
      </c>
      <c r="M96" s="5">
        <f t="shared" si="88"/>
        <v>62.29</v>
      </c>
      <c r="N96" s="5">
        <f t="shared" si="89"/>
        <v>2301.62</v>
      </c>
      <c r="O96" s="19" t="str">
        <f t="shared" si="83"/>
        <v xml:space="preserve"> </v>
      </c>
      <c r="P96" s="47">
        <f t="shared" si="90"/>
        <v>1</v>
      </c>
    </row>
    <row r="97" spans="1:16" x14ac:dyDescent="0.2">
      <c r="A97" s="29" t="s">
        <v>145</v>
      </c>
      <c r="B97" s="8" t="s">
        <v>146</v>
      </c>
      <c r="C97" s="30"/>
      <c r="D97" s="30"/>
      <c r="E97" s="30"/>
      <c r="F97" s="34">
        <f>SUM(F98:F103)</f>
        <v>160135.53</v>
      </c>
      <c r="G97" s="30"/>
      <c r="H97" s="34">
        <f>SUM(H98:H103)</f>
        <v>0</v>
      </c>
      <c r="I97" s="30"/>
      <c r="J97" s="34">
        <f>SUM(J98:J103)</f>
        <v>0</v>
      </c>
      <c r="K97" s="30"/>
      <c r="L97" s="34">
        <f>SUM(L98:L103)</f>
        <v>0</v>
      </c>
      <c r="M97" s="30"/>
      <c r="N97" s="34">
        <f>SUM(N98:N103)</f>
        <v>160135.53</v>
      </c>
      <c r="O97" s="20" t="str">
        <f t="shared" si="83"/>
        <v xml:space="preserve"> </v>
      </c>
      <c r="P97" s="46">
        <f t="shared" si="90"/>
        <v>1</v>
      </c>
    </row>
    <row r="98" spans="1:16" ht="36" x14ac:dyDescent="0.2">
      <c r="A98" s="1" t="s">
        <v>147</v>
      </c>
      <c r="B98" s="7" t="s">
        <v>780</v>
      </c>
      <c r="C98" s="1" t="s">
        <v>35</v>
      </c>
      <c r="D98" s="27">
        <v>140.09</v>
      </c>
      <c r="E98" s="27">
        <v>51.83</v>
      </c>
      <c r="F98" s="28">
        <v>7260.86</v>
      </c>
      <c r="G98" s="4"/>
      <c r="H98" s="5">
        <f t="shared" ref="H98:H103" si="91">ROUND(G98*E98,2)</f>
        <v>0</v>
      </c>
      <c r="I98" s="6"/>
      <c r="J98" s="5">
        <f t="shared" ref="J98:J103" si="92">ROUND(I98*E98,2)</f>
        <v>0</v>
      </c>
      <c r="K98" s="5">
        <f t="shared" ref="K98:K103" si="93">G98+I98</f>
        <v>0</v>
      </c>
      <c r="L98" s="5">
        <f t="shared" ref="L98:L103" si="94">H98+J98</f>
        <v>0</v>
      </c>
      <c r="M98" s="5">
        <f t="shared" ref="M98:M103" si="95">D98-K98</f>
        <v>140.09</v>
      </c>
      <c r="N98" s="5">
        <f t="shared" ref="N98:N103" si="96">F98-L98</f>
        <v>7260.86</v>
      </c>
      <c r="O98" s="19" t="str">
        <f t="shared" si="83"/>
        <v xml:space="preserve"> </v>
      </c>
      <c r="P98" s="47">
        <f t="shared" ref="P98:P105" si="97">IF((N98/F98)=0," ",(N98/F98))</f>
        <v>1</v>
      </c>
    </row>
    <row r="99" spans="1:16" x14ac:dyDescent="0.2">
      <c r="A99" s="1" t="s">
        <v>148</v>
      </c>
      <c r="B99" s="3" t="s">
        <v>149</v>
      </c>
      <c r="C99" s="1" t="s">
        <v>35</v>
      </c>
      <c r="D99" s="27">
        <v>284.93</v>
      </c>
      <c r="E99" s="27">
        <v>340.49</v>
      </c>
      <c r="F99" s="28">
        <v>97015.82</v>
      </c>
      <c r="G99" s="4"/>
      <c r="H99" s="5">
        <f t="shared" si="91"/>
        <v>0</v>
      </c>
      <c r="I99" s="6"/>
      <c r="J99" s="5">
        <f t="shared" si="92"/>
        <v>0</v>
      </c>
      <c r="K99" s="5">
        <f t="shared" si="93"/>
        <v>0</v>
      </c>
      <c r="L99" s="5">
        <f t="shared" si="94"/>
        <v>0</v>
      </c>
      <c r="M99" s="5">
        <f t="shared" si="95"/>
        <v>284.93</v>
      </c>
      <c r="N99" s="5">
        <f t="shared" si="96"/>
        <v>97015.82</v>
      </c>
      <c r="O99" s="19" t="str">
        <f t="shared" si="83"/>
        <v xml:space="preserve"> </v>
      </c>
      <c r="P99" s="47">
        <f t="shared" si="97"/>
        <v>1</v>
      </c>
    </row>
    <row r="100" spans="1:16" ht="42" customHeight="1" x14ac:dyDescent="0.2">
      <c r="A100" s="1" t="s">
        <v>150</v>
      </c>
      <c r="B100" s="7" t="s">
        <v>781</v>
      </c>
      <c r="C100" s="1" t="s">
        <v>35</v>
      </c>
      <c r="D100" s="27">
        <v>284.93</v>
      </c>
      <c r="E100" s="27">
        <v>57.13</v>
      </c>
      <c r="F100" s="28">
        <v>16278.05</v>
      </c>
      <c r="G100" s="4"/>
      <c r="H100" s="5">
        <f t="shared" si="91"/>
        <v>0</v>
      </c>
      <c r="I100" s="6"/>
      <c r="J100" s="5">
        <f t="shared" si="92"/>
        <v>0</v>
      </c>
      <c r="K100" s="5">
        <f t="shared" si="93"/>
        <v>0</v>
      </c>
      <c r="L100" s="5">
        <f t="shared" si="94"/>
        <v>0</v>
      </c>
      <c r="M100" s="5">
        <f t="shared" si="95"/>
        <v>284.93</v>
      </c>
      <c r="N100" s="5">
        <f t="shared" si="96"/>
        <v>16278.05</v>
      </c>
      <c r="O100" s="19" t="str">
        <f t="shared" si="83"/>
        <v xml:space="preserve"> </v>
      </c>
      <c r="P100" s="47">
        <f t="shared" si="97"/>
        <v>1</v>
      </c>
    </row>
    <row r="101" spans="1:16" ht="36" x14ac:dyDescent="0.2">
      <c r="A101" s="1" t="s">
        <v>151</v>
      </c>
      <c r="B101" s="3" t="s">
        <v>941</v>
      </c>
      <c r="C101" s="1" t="s">
        <v>68</v>
      </c>
      <c r="D101" s="27">
        <v>186</v>
      </c>
      <c r="E101" s="27">
        <v>165.86</v>
      </c>
      <c r="F101" s="28">
        <v>30849.96</v>
      </c>
      <c r="G101" s="4"/>
      <c r="H101" s="5">
        <f t="shared" si="91"/>
        <v>0</v>
      </c>
      <c r="I101" s="6"/>
      <c r="J101" s="5">
        <f t="shared" si="92"/>
        <v>0</v>
      </c>
      <c r="K101" s="5">
        <f t="shared" si="93"/>
        <v>0</v>
      </c>
      <c r="L101" s="5">
        <f t="shared" si="94"/>
        <v>0</v>
      </c>
      <c r="M101" s="5">
        <f t="shared" si="95"/>
        <v>186</v>
      </c>
      <c r="N101" s="5">
        <f t="shared" si="96"/>
        <v>30849.96</v>
      </c>
      <c r="O101" s="19" t="str">
        <f t="shared" si="83"/>
        <v xml:space="preserve"> </v>
      </c>
      <c r="P101" s="47">
        <f t="shared" si="97"/>
        <v>1</v>
      </c>
    </row>
    <row r="102" spans="1:16" ht="48" x14ac:dyDescent="0.2">
      <c r="A102" s="1" t="s">
        <v>152</v>
      </c>
      <c r="B102" s="3" t="s">
        <v>942</v>
      </c>
      <c r="C102" s="1" t="s">
        <v>83</v>
      </c>
      <c r="D102" s="27">
        <v>2.62</v>
      </c>
      <c r="E102" s="27">
        <v>592.51</v>
      </c>
      <c r="F102" s="28">
        <v>1552.38</v>
      </c>
      <c r="G102" s="4"/>
      <c r="H102" s="5">
        <f t="shared" si="91"/>
        <v>0</v>
      </c>
      <c r="I102" s="6"/>
      <c r="J102" s="5">
        <f t="shared" si="92"/>
        <v>0</v>
      </c>
      <c r="K102" s="5">
        <f t="shared" si="93"/>
        <v>0</v>
      </c>
      <c r="L102" s="5">
        <f t="shared" si="94"/>
        <v>0</v>
      </c>
      <c r="M102" s="5">
        <f t="shared" si="95"/>
        <v>2.62</v>
      </c>
      <c r="N102" s="5">
        <f t="shared" si="96"/>
        <v>1552.38</v>
      </c>
      <c r="O102" s="19" t="str">
        <f t="shared" si="83"/>
        <v xml:space="preserve"> </v>
      </c>
      <c r="P102" s="47">
        <f t="shared" si="97"/>
        <v>1</v>
      </c>
    </row>
    <row r="103" spans="1:16" ht="60" x14ac:dyDescent="0.2">
      <c r="A103" s="1" t="s">
        <v>153</v>
      </c>
      <c r="B103" s="3" t="s">
        <v>943</v>
      </c>
      <c r="C103" s="1" t="s">
        <v>35</v>
      </c>
      <c r="D103" s="27">
        <v>46.14</v>
      </c>
      <c r="E103" s="27">
        <v>155.58000000000001</v>
      </c>
      <c r="F103" s="28">
        <v>7178.46</v>
      </c>
      <c r="G103" s="4"/>
      <c r="H103" s="5">
        <f t="shared" si="91"/>
        <v>0</v>
      </c>
      <c r="I103" s="6"/>
      <c r="J103" s="5">
        <f t="shared" si="92"/>
        <v>0</v>
      </c>
      <c r="K103" s="5">
        <f t="shared" si="93"/>
        <v>0</v>
      </c>
      <c r="L103" s="5">
        <f t="shared" si="94"/>
        <v>0</v>
      </c>
      <c r="M103" s="5">
        <f t="shared" si="95"/>
        <v>46.14</v>
      </c>
      <c r="N103" s="5">
        <f t="shared" si="96"/>
        <v>7178.46</v>
      </c>
      <c r="O103" s="19" t="str">
        <f t="shared" si="83"/>
        <v xml:space="preserve"> </v>
      </c>
      <c r="P103" s="47">
        <f t="shared" si="97"/>
        <v>1</v>
      </c>
    </row>
    <row r="104" spans="1:16" x14ac:dyDescent="0.2">
      <c r="A104" s="29" t="s">
        <v>154</v>
      </c>
      <c r="B104" s="8" t="s">
        <v>155</v>
      </c>
      <c r="C104" s="30"/>
      <c r="D104" s="30"/>
      <c r="E104" s="30"/>
      <c r="F104" s="34">
        <f>F105+F136+F149</f>
        <v>41121.96</v>
      </c>
      <c r="G104" s="30"/>
      <c r="H104" s="34">
        <f>H105+H136+H149</f>
        <v>0</v>
      </c>
      <c r="I104" s="30"/>
      <c r="J104" s="34">
        <f>J105+J136+J149</f>
        <v>0</v>
      </c>
      <c r="K104" s="29"/>
      <c r="L104" s="34">
        <f>L105+L136+L149</f>
        <v>0</v>
      </c>
      <c r="M104" s="29"/>
      <c r="N104" s="34">
        <f>N105+N136+N149</f>
        <v>41121.96</v>
      </c>
      <c r="O104" s="20" t="str">
        <f t="shared" ref="O104:O105" si="98">IF((L104/F104)=0," ",(L104/F104))</f>
        <v xml:space="preserve"> </v>
      </c>
      <c r="P104" s="46">
        <f t="shared" si="97"/>
        <v>1</v>
      </c>
    </row>
    <row r="105" spans="1:16" x14ac:dyDescent="0.2">
      <c r="A105" s="29" t="s">
        <v>156</v>
      </c>
      <c r="B105" s="8" t="s">
        <v>157</v>
      </c>
      <c r="C105" s="30"/>
      <c r="D105" s="30"/>
      <c r="E105" s="30"/>
      <c r="F105" s="34">
        <f>SUM(F106:F135)</f>
        <v>33146.239999999998</v>
      </c>
      <c r="G105" s="30"/>
      <c r="H105" s="34">
        <f>SUM(H106:H135)</f>
        <v>0</v>
      </c>
      <c r="I105" s="30"/>
      <c r="J105" s="34">
        <f>SUM(J106:J135)</f>
        <v>0</v>
      </c>
      <c r="K105" s="30"/>
      <c r="L105" s="34">
        <f>SUM(L106:L135)</f>
        <v>0</v>
      </c>
      <c r="M105" s="30"/>
      <c r="N105" s="34">
        <f>SUM(N106:N135)</f>
        <v>33146.239999999998</v>
      </c>
      <c r="O105" s="20" t="str">
        <f t="shared" si="98"/>
        <v xml:space="preserve"> </v>
      </c>
      <c r="P105" s="46">
        <f t="shared" si="97"/>
        <v>1</v>
      </c>
    </row>
    <row r="106" spans="1:16" ht="24" x14ac:dyDescent="0.2">
      <c r="A106" s="1" t="s">
        <v>158</v>
      </c>
      <c r="B106" s="3" t="s">
        <v>946</v>
      </c>
      <c r="C106" s="1" t="s">
        <v>35</v>
      </c>
      <c r="D106" s="27">
        <v>78.66</v>
      </c>
      <c r="E106" s="27">
        <v>7.86</v>
      </c>
      <c r="F106" s="27">
        <v>618.27</v>
      </c>
      <c r="G106" s="4"/>
      <c r="H106" s="5">
        <f t="shared" ref="H106:H135" si="99">ROUND(G106*E106,2)</f>
        <v>0</v>
      </c>
      <c r="I106" s="6"/>
      <c r="J106" s="5">
        <f t="shared" ref="J106:J135" si="100">ROUND(I106*E106,2)</f>
        <v>0</v>
      </c>
      <c r="K106" s="5">
        <f t="shared" ref="K106:K135" si="101">G106+I106</f>
        <v>0</v>
      </c>
      <c r="L106" s="5">
        <f t="shared" ref="L106:L135" si="102">H106+J106</f>
        <v>0</v>
      </c>
      <c r="M106" s="5">
        <f t="shared" ref="M106:M135" si="103">D106-K106</f>
        <v>78.66</v>
      </c>
      <c r="N106" s="5">
        <f t="shared" ref="N106:N135" si="104">F106-L106</f>
        <v>618.27</v>
      </c>
      <c r="O106" s="19" t="str">
        <f t="shared" ref="O106:O137" si="105">IF((L106/F106)=0," ",(L106/F106))</f>
        <v xml:space="preserve"> </v>
      </c>
      <c r="P106" s="47">
        <f t="shared" ref="P106:P136" si="106">IF((N106/F106)=0," ",(N106/F106))</f>
        <v>1</v>
      </c>
    </row>
    <row r="107" spans="1:16" ht="24" x14ac:dyDescent="0.2">
      <c r="A107" s="1" t="s">
        <v>159</v>
      </c>
      <c r="B107" s="3" t="s">
        <v>946</v>
      </c>
      <c r="C107" s="1" t="s">
        <v>35</v>
      </c>
      <c r="D107" s="27">
        <v>10.62</v>
      </c>
      <c r="E107" s="27">
        <v>7.86</v>
      </c>
      <c r="F107" s="27">
        <v>83.47</v>
      </c>
      <c r="G107" s="4"/>
      <c r="H107" s="5">
        <f t="shared" si="99"/>
        <v>0</v>
      </c>
      <c r="I107" s="6"/>
      <c r="J107" s="5">
        <f t="shared" si="100"/>
        <v>0</v>
      </c>
      <c r="K107" s="5">
        <f t="shared" si="101"/>
        <v>0</v>
      </c>
      <c r="L107" s="5">
        <f t="shared" si="102"/>
        <v>0</v>
      </c>
      <c r="M107" s="5">
        <f t="shared" si="103"/>
        <v>10.62</v>
      </c>
      <c r="N107" s="5">
        <f t="shared" si="104"/>
        <v>83.47</v>
      </c>
      <c r="O107" s="19" t="str">
        <f t="shared" si="105"/>
        <v xml:space="preserve"> </v>
      </c>
      <c r="P107" s="47">
        <f t="shared" si="106"/>
        <v>1</v>
      </c>
    </row>
    <row r="108" spans="1:16" ht="24" x14ac:dyDescent="0.2">
      <c r="A108" s="1" t="s">
        <v>160</v>
      </c>
      <c r="B108" s="3" t="s">
        <v>946</v>
      </c>
      <c r="C108" s="1" t="s">
        <v>35</v>
      </c>
      <c r="D108" s="27">
        <v>5.48</v>
      </c>
      <c r="E108" s="27">
        <v>7.86</v>
      </c>
      <c r="F108" s="27">
        <v>43.07</v>
      </c>
      <c r="G108" s="4"/>
      <c r="H108" s="5">
        <f t="shared" si="99"/>
        <v>0</v>
      </c>
      <c r="I108" s="6"/>
      <c r="J108" s="5">
        <f t="shared" si="100"/>
        <v>0</v>
      </c>
      <c r="K108" s="5">
        <f t="shared" si="101"/>
        <v>0</v>
      </c>
      <c r="L108" s="5">
        <f t="shared" si="102"/>
        <v>0</v>
      </c>
      <c r="M108" s="5">
        <f t="shared" si="103"/>
        <v>5.48</v>
      </c>
      <c r="N108" s="5">
        <f t="shared" si="104"/>
        <v>43.07</v>
      </c>
      <c r="O108" s="19" t="str">
        <f t="shared" si="105"/>
        <v xml:space="preserve"> </v>
      </c>
      <c r="P108" s="47">
        <f t="shared" si="106"/>
        <v>1</v>
      </c>
    </row>
    <row r="109" spans="1:16" ht="24" x14ac:dyDescent="0.2">
      <c r="A109" s="1" t="s">
        <v>161</v>
      </c>
      <c r="B109" s="3" t="s">
        <v>947</v>
      </c>
      <c r="C109" s="1" t="s">
        <v>35</v>
      </c>
      <c r="D109" s="27">
        <v>5.1100000000000003</v>
      </c>
      <c r="E109" s="27">
        <v>7.86</v>
      </c>
      <c r="F109" s="27">
        <v>40.159999999999997</v>
      </c>
      <c r="G109" s="4"/>
      <c r="H109" s="5">
        <f t="shared" si="99"/>
        <v>0</v>
      </c>
      <c r="I109" s="6"/>
      <c r="J109" s="5">
        <f t="shared" si="100"/>
        <v>0</v>
      </c>
      <c r="K109" s="5">
        <f t="shared" si="101"/>
        <v>0</v>
      </c>
      <c r="L109" s="5">
        <f t="shared" si="102"/>
        <v>0</v>
      </c>
      <c r="M109" s="5">
        <f t="shared" si="103"/>
        <v>5.1100000000000003</v>
      </c>
      <c r="N109" s="5">
        <f t="shared" si="104"/>
        <v>40.159999999999997</v>
      </c>
      <c r="O109" s="19" t="str">
        <f t="shared" si="105"/>
        <v xml:space="preserve"> </v>
      </c>
      <c r="P109" s="47">
        <f t="shared" si="106"/>
        <v>1</v>
      </c>
    </row>
    <row r="110" spans="1:16" ht="24" x14ac:dyDescent="0.2">
      <c r="A110" s="1" t="s">
        <v>162</v>
      </c>
      <c r="B110" s="3" t="s">
        <v>947</v>
      </c>
      <c r="C110" s="1" t="s">
        <v>35</v>
      </c>
      <c r="D110" s="27">
        <v>38.200000000000003</v>
      </c>
      <c r="E110" s="27">
        <v>7.86</v>
      </c>
      <c r="F110" s="27">
        <v>300.25</v>
      </c>
      <c r="G110" s="4"/>
      <c r="H110" s="5">
        <f t="shared" si="99"/>
        <v>0</v>
      </c>
      <c r="I110" s="6"/>
      <c r="J110" s="5">
        <f t="shared" si="100"/>
        <v>0</v>
      </c>
      <c r="K110" s="5">
        <f t="shared" si="101"/>
        <v>0</v>
      </c>
      <c r="L110" s="5">
        <f t="shared" si="102"/>
        <v>0</v>
      </c>
      <c r="M110" s="5">
        <f t="shared" si="103"/>
        <v>38.200000000000003</v>
      </c>
      <c r="N110" s="5">
        <f t="shared" si="104"/>
        <v>300.25</v>
      </c>
      <c r="O110" s="19" t="str">
        <f t="shared" si="105"/>
        <v xml:space="preserve"> </v>
      </c>
      <c r="P110" s="47">
        <f t="shared" si="106"/>
        <v>1</v>
      </c>
    </row>
    <row r="111" spans="1:16" ht="24" x14ac:dyDescent="0.2">
      <c r="A111" s="1" t="s">
        <v>163</v>
      </c>
      <c r="B111" s="3" t="s">
        <v>947</v>
      </c>
      <c r="C111" s="1" t="s">
        <v>35</v>
      </c>
      <c r="D111" s="27">
        <v>20.69</v>
      </c>
      <c r="E111" s="27">
        <v>7.86</v>
      </c>
      <c r="F111" s="27">
        <v>162.62</v>
      </c>
      <c r="G111" s="4"/>
      <c r="H111" s="5">
        <f t="shared" si="99"/>
        <v>0</v>
      </c>
      <c r="I111" s="6"/>
      <c r="J111" s="5">
        <f t="shared" si="100"/>
        <v>0</v>
      </c>
      <c r="K111" s="5">
        <f t="shared" si="101"/>
        <v>0</v>
      </c>
      <c r="L111" s="5">
        <f t="shared" si="102"/>
        <v>0</v>
      </c>
      <c r="M111" s="5">
        <f t="shared" si="103"/>
        <v>20.69</v>
      </c>
      <c r="N111" s="5">
        <f t="shared" si="104"/>
        <v>162.62</v>
      </c>
      <c r="O111" s="19" t="str">
        <f t="shared" si="105"/>
        <v xml:space="preserve"> </v>
      </c>
      <c r="P111" s="47">
        <f t="shared" si="106"/>
        <v>1</v>
      </c>
    </row>
    <row r="112" spans="1:16" ht="24" x14ac:dyDescent="0.2">
      <c r="A112" s="1" t="s">
        <v>164</v>
      </c>
      <c r="B112" s="3" t="s">
        <v>947</v>
      </c>
      <c r="C112" s="1" t="s">
        <v>35</v>
      </c>
      <c r="D112" s="27">
        <v>8.31</v>
      </c>
      <c r="E112" s="27">
        <v>7.86</v>
      </c>
      <c r="F112" s="27">
        <v>65.319999999999993</v>
      </c>
      <c r="G112" s="4"/>
      <c r="H112" s="5">
        <f t="shared" si="99"/>
        <v>0</v>
      </c>
      <c r="I112" s="6"/>
      <c r="J112" s="5">
        <f t="shared" si="100"/>
        <v>0</v>
      </c>
      <c r="K112" s="5">
        <f t="shared" si="101"/>
        <v>0</v>
      </c>
      <c r="L112" s="5">
        <f t="shared" si="102"/>
        <v>0</v>
      </c>
      <c r="M112" s="5">
        <f t="shared" si="103"/>
        <v>8.31</v>
      </c>
      <c r="N112" s="5">
        <f t="shared" si="104"/>
        <v>65.319999999999993</v>
      </c>
      <c r="O112" s="19" t="str">
        <f t="shared" si="105"/>
        <v xml:space="preserve"> </v>
      </c>
      <c r="P112" s="47">
        <f t="shared" si="106"/>
        <v>1</v>
      </c>
    </row>
    <row r="113" spans="1:16" ht="24" x14ac:dyDescent="0.2">
      <c r="A113" s="1" t="s">
        <v>165</v>
      </c>
      <c r="B113" s="3" t="s">
        <v>947</v>
      </c>
      <c r="C113" s="1" t="s">
        <v>35</v>
      </c>
      <c r="D113" s="27">
        <v>2.3199999999999998</v>
      </c>
      <c r="E113" s="27">
        <v>7.86</v>
      </c>
      <c r="F113" s="27">
        <v>18.239999999999998</v>
      </c>
      <c r="G113" s="4"/>
      <c r="H113" s="5">
        <f t="shared" si="99"/>
        <v>0</v>
      </c>
      <c r="I113" s="6"/>
      <c r="J113" s="5">
        <f t="shared" si="100"/>
        <v>0</v>
      </c>
      <c r="K113" s="5">
        <f t="shared" si="101"/>
        <v>0</v>
      </c>
      <c r="L113" s="5">
        <f t="shared" si="102"/>
        <v>0</v>
      </c>
      <c r="M113" s="5">
        <f t="shared" si="103"/>
        <v>2.3199999999999998</v>
      </c>
      <c r="N113" s="5">
        <f t="shared" si="104"/>
        <v>18.239999999999998</v>
      </c>
      <c r="O113" s="19" t="str">
        <f t="shared" si="105"/>
        <v xml:space="preserve"> </v>
      </c>
      <c r="P113" s="47">
        <f t="shared" si="106"/>
        <v>1</v>
      </c>
    </row>
    <row r="114" spans="1:16" ht="24" x14ac:dyDescent="0.2">
      <c r="A114" s="1" t="s">
        <v>166</v>
      </c>
      <c r="B114" s="3" t="s">
        <v>947</v>
      </c>
      <c r="C114" s="1" t="s">
        <v>35</v>
      </c>
      <c r="D114" s="27">
        <v>15.4</v>
      </c>
      <c r="E114" s="27">
        <v>7.86</v>
      </c>
      <c r="F114" s="27">
        <v>121.04</v>
      </c>
      <c r="G114" s="4"/>
      <c r="H114" s="5">
        <f t="shared" si="99"/>
        <v>0</v>
      </c>
      <c r="I114" s="6"/>
      <c r="J114" s="5">
        <f t="shared" si="100"/>
        <v>0</v>
      </c>
      <c r="K114" s="5">
        <f t="shared" si="101"/>
        <v>0</v>
      </c>
      <c r="L114" s="5">
        <f t="shared" si="102"/>
        <v>0</v>
      </c>
      <c r="M114" s="5">
        <f t="shared" si="103"/>
        <v>15.4</v>
      </c>
      <c r="N114" s="5">
        <f t="shared" si="104"/>
        <v>121.04</v>
      </c>
      <c r="O114" s="19" t="str">
        <f t="shared" si="105"/>
        <v xml:space="preserve"> </v>
      </c>
      <c r="P114" s="47">
        <f t="shared" si="106"/>
        <v>1</v>
      </c>
    </row>
    <row r="115" spans="1:16" ht="24" x14ac:dyDescent="0.2">
      <c r="A115" s="1" t="s">
        <v>167</v>
      </c>
      <c r="B115" s="3" t="s">
        <v>947</v>
      </c>
      <c r="C115" s="1" t="s">
        <v>35</v>
      </c>
      <c r="D115" s="27">
        <v>9.36</v>
      </c>
      <c r="E115" s="27">
        <v>7.86</v>
      </c>
      <c r="F115" s="27">
        <v>73.569999999999993</v>
      </c>
      <c r="G115" s="4"/>
      <c r="H115" s="5">
        <f t="shared" si="99"/>
        <v>0</v>
      </c>
      <c r="I115" s="6"/>
      <c r="J115" s="5">
        <f t="shared" si="100"/>
        <v>0</v>
      </c>
      <c r="K115" s="5">
        <f t="shared" si="101"/>
        <v>0</v>
      </c>
      <c r="L115" s="5">
        <f t="shared" si="102"/>
        <v>0</v>
      </c>
      <c r="M115" s="5">
        <f t="shared" si="103"/>
        <v>9.36</v>
      </c>
      <c r="N115" s="5">
        <f t="shared" si="104"/>
        <v>73.569999999999993</v>
      </c>
      <c r="O115" s="19" t="str">
        <f t="shared" si="105"/>
        <v xml:space="preserve"> </v>
      </c>
      <c r="P115" s="47">
        <f t="shared" si="106"/>
        <v>1</v>
      </c>
    </row>
    <row r="116" spans="1:16" ht="24" x14ac:dyDescent="0.2">
      <c r="A116" s="1" t="s">
        <v>168</v>
      </c>
      <c r="B116" s="3" t="s">
        <v>947</v>
      </c>
      <c r="C116" s="1" t="s">
        <v>35</v>
      </c>
      <c r="D116" s="27">
        <v>13.57</v>
      </c>
      <c r="E116" s="27">
        <v>7.86</v>
      </c>
      <c r="F116" s="27">
        <v>106.66</v>
      </c>
      <c r="G116" s="4"/>
      <c r="H116" s="5">
        <f t="shared" si="99"/>
        <v>0</v>
      </c>
      <c r="I116" s="6"/>
      <c r="J116" s="5">
        <f t="shared" si="100"/>
        <v>0</v>
      </c>
      <c r="K116" s="5">
        <f t="shared" si="101"/>
        <v>0</v>
      </c>
      <c r="L116" s="5">
        <f t="shared" si="102"/>
        <v>0</v>
      </c>
      <c r="M116" s="5">
        <f t="shared" si="103"/>
        <v>13.57</v>
      </c>
      <c r="N116" s="5">
        <f t="shared" si="104"/>
        <v>106.66</v>
      </c>
      <c r="O116" s="19" t="str">
        <f t="shared" si="105"/>
        <v xml:space="preserve"> </v>
      </c>
      <c r="P116" s="47">
        <f t="shared" si="106"/>
        <v>1</v>
      </c>
    </row>
    <row r="117" spans="1:16" ht="24" x14ac:dyDescent="0.2">
      <c r="A117" s="1" t="s">
        <v>169</v>
      </c>
      <c r="B117" s="3" t="s">
        <v>947</v>
      </c>
      <c r="C117" s="1" t="s">
        <v>35</v>
      </c>
      <c r="D117" s="27">
        <v>20.94</v>
      </c>
      <c r="E117" s="27">
        <v>7.86</v>
      </c>
      <c r="F117" s="27">
        <v>164.59</v>
      </c>
      <c r="G117" s="4"/>
      <c r="H117" s="5">
        <f t="shared" si="99"/>
        <v>0</v>
      </c>
      <c r="I117" s="6"/>
      <c r="J117" s="5">
        <f t="shared" si="100"/>
        <v>0</v>
      </c>
      <c r="K117" s="5">
        <f t="shared" si="101"/>
        <v>0</v>
      </c>
      <c r="L117" s="5">
        <f t="shared" si="102"/>
        <v>0</v>
      </c>
      <c r="M117" s="5">
        <f t="shared" si="103"/>
        <v>20.94</v>
      </c>
      <c r="N117" s="5">
        <f t="shared" si="104"/>
        <v>164.59</v>
      </c>
      <c r="O117" s="19" t="str">
        <f t="shared" si="105"/>
        <v xml:space="preserve"> </v>
      </c>
      <c r="P117" s="47">
        <f t="shared" si="106"/>
        <v>1</v>
      </c>
    </row>
    <row r="118" spans="1:16" ht="24" x14ac:dyDescent="0.2">
      <c r="A118" s="1" t="s">
        <v>170</v>
      </c>
      <c r="B118" s="3" t="s">
        <v>947</v>
      </c>
      <c r="C118" s="1" t="s">
        <v>35</v>
      </c>
      <c r="D118" s="27">
        <v>6.8</v>
      </c>
      <c r="E118" s="27">
        <v>7.86</v>
      </c>
      <c r="F118" s="27">
        <v>53.45</v>
      </c>
      <c r="G118" s="4"/>
      <c r="H118" s="5">
        <f t="shared" si="99"/>
        <v>0</v>
      </c>
      <c r="I118" s="6"/>
      <c r="J118" s="5">
        <f t="shared" si="100"/>
        <v>0</v>
      </c>
      <c r="K118" s="5">
        <f t="shared" si="101"/>
        <v>0</v>
      </c>
      <c r="L118" s="5">
        <f t="shared" si="102"/>
        <v>0</v>
      </c>
      <c r="M118" s="5">
        <f t="shared" si="103"/>
        <v>6.8</v>
      </c>
      <c r="N118" s="5">
        <f t="shared" si="104"/>
        <v>53.45</v>
      </c>
      <c r="O118" s="19" t="str">
        <f t="shared" si="105"/>
        <v xml:space="preserve"> </v>
      </c>
      <c r="P118" s="47">
        <f t="shared" si="106"/>
        <v>1</v>
      </c>
    </row>
    <row r="119" spans="1:16" ht="24" x14ac:dyDescent="0.2">
      <c r="A119" s="1" t="s">
        <v>171</v>
      </c>
      <c r="B119" s="3" t="s">
        <v>947</v>
      </c>
      <c r="C119" s="1" t="s">
        <v>35</v>
      </c>
      <c r="D119" s="27">
        <v>347.16</v>
      </c>
      <c r="E119" s="27">
        <v>7.86</v>
      </c>
      <c r="F119" s="28">
        <v>2728.68</v>
      </c>
      <c r="G119" s="4"/>
      <c r="H119" s="5">
        <f t="shared" si="99"/>
        <v>0</v>
      </c>
      <c r="I119" s="6"/>
      <c r="J119" s="5">
        <f t="shared" si="100"/>
        <v>0</v>
      </c>
      <c r="K119" s="5">
        <f t="shared" si="101"/>
        <v>0</v>
      </c>
      <c r="L119" s="5">
        <f t="shared" si="102"/>
        <v>0</v>
      </c>
      <c r="M119" s="5">
        <f t="shared" si="103"/>
        <v>347.16</v>
      </c>
      <c r="N119" s="5">
        <f t="shared" si="104"/>
        <v>2728.68</v>
      </c>
      <c r="O119" s="19" t="str">
        <f t="shared" si="105"/>
        <v xml:space="preserve"> </v>
      </c>
      <c r="P119" s="47">
        <f t="shared" si="106"/>
        <v>1</v>
      </c>
    </row>
    <row r="120" spans="1:16" ht="24" x14ac:dyDescent="0.2">
      <c r="A120" s="1" t="s">
        <v>172</v>
      </c>
      <c r="B120" s="3" t="s">
        <v>947</v>
      </c>
      <c r="C120" s="1" t="s">
        <v>35</v>
      </c>
      <c r="D120" s="27">
        <v>90.25</v>
      </c>
      <c r="E120" s="27">
        <v>7.86</v>
      </c>
      <c r="F120" s="27">
        <v>709.37</v>
      </c>
      <c r="G120" s="4"/>
      <c r="H120" s="5">
        <f t="shared" si="99"/>
        <v>0</v>
      </c>
      <c r="I120" s="6"/>
      <c r="J120" s="5">
        <f t="shared" si="100"/>
        <v>0</v>
      </c>
      <c r="K120" s="5">
        <f t="shared" si="101"/>
        <v>0</v>
      </c>
      <c r="L120" s="5">
        <f t="shared" si="102"/>
        <v>0</v>
      </c>
      <c r="M120" s="5">
        <f t="shared" si="103"/>
        <v>90.25</v>
      </c>
      <c r="N120" s="5">
        <f t="shared" si="104"/>
        <v>709.37</v>
      </c>
      <c r="O120" s="19" t="str">
        <f t="shared" si="105"/>
        <v xml:space="preserve"> </v>
      </c>
      <c r="P120" s="47">
        <f t="shared" si="106"/>
        <v>1</v>
      </c>
    </row>
    <row r="121" spans="1:16" ht="36" x14ac:dyDescent="0.2">
      <c r="A121" s="1" t="s">
        <v>173</v>
      </c>
      <c r="B121" s="3" t="s">
        <v>948</v>
      </c>
      <c r="C121" s="1" t="s">
        <v>35</v>
      </c>
      <c r="D121" s="27">
        <v>78.66</v>
      </c>
      <c r="E121" s="27">
        <v>36.479999999999997</v>
      </c>
      <c r="F121" s="28">
        <v>2869.52</v>
      </c>
      <c r="G121" s="4"/>
      <c r="H121" s="5">
        <f t="shared" si="99"/>
        <v>0</v>
      </c>
      <c r="I121" s="6"/>
      <c r="J121" s="5">
        <f t="shared" si="100"/>
        <v>0</v>
      </c>
      <c r="K121" s="5">
        <f t="shared" si="101"/>
        <v>0</v>
      </c>
      <c r="L121" s="5">
        <f t="shared" si="102"/>
        <v>0</v>
      </c>
      <c r="M121" s="5">
        <f t="shared" si="103"/>
        <v>78.66</v>
      </c>
      <c r="N121" s="5">
        <f t="shared" si="104"/>
        <v>2869.52</v>
      </c>
      <c r="O121" s="19" t="str">
        <f t="shared" si="105"/>
        <v xml:space="preserve"> </v>
      </c>
      <c r="P121" s="47">
        <f t="shared" si="106"/>
        <v>1</v>
      </c>
    </row>
    <row r="122" spans="1:16" ht="36" x14ac:dyDescent="0.2">
      <c r="A122" s="1" t="s">
        <v>174</v>
      </c>
      <c r="B122" s="3" t="s">
        <v>948</v>
      </c>
      <c r="C122" s="1" t="s">
        <v>35</v>
      </c>
      <c r="D122" s="27">
        <v>10.62</v>
      </c>
      <c r="E122" s="27">
        <v>36.479999999999997</v>
      </c>
      <c r="F122" s="27">
        <v>387.42</v>
      </c>
      <c r="G122" s="4"/>
      <c r="H122" s="5">
        <f t="shared" si="99"/>
        <v>0</v>
      </c>
      <c r="I122" s="6"/>
      <c r="J122" s="5">
        <f t="shared" si="100"/>
        <v>0</v>
      </c>
      <c r="K122" s="5">
        <f t="shared" si="101"/>
        <v>0</v>
      </c>
      <c r="L122" s="5">
        <f t="shared" si="102"/>
        <v>0</v>
      </c>
      <c r="M122" s="5">
        <f t="shared" si="103"/>
        <v>10.62</v>
      </c>
      <c r="N122" s="5">
        <f t="shared" si="104"/>
        <v>387.42</v>
      </c>
      <c r="O122" s="19" t="str">
        <f t="shared" si="105"/>
        <v xml:space="preserve"> </v>
      </c>
      <c r="P122" s="47">
        <f t="shared" si="106"/>
        <v>1</v>
      </c>
    </row>
    <row r="123" spans="1:16" ht="36" x14ac:dyDescent="0.2">
      <c r="A123" s="1" t="s">
        <v>175</v>
      </c>
      <c r="B123" s="3" t="s">
        <v>948</v>
      </c>
      <c r="C123" s="1" t="s">
        <v>35</v>
      </c>
      <c r="D123" s="27">
        <v>5.48</v>
      </c>
      <c r="E123" s="27">
        <v>36.479999999999997</v>
      </c>
      <c r="F123" s="27">
        <v>199.91</v>
      </c>
      <c r="G123" s="4"/>
      <c r="H123" s="5">
        <f t="shared" si="99"/>
        <v>0</v>
      </c>
      <c r="I123" s="6"/>
      <c r="J123" s="5">
        <f t="shared" si="100"/>
        <v>0</v>
      </c>
      <c r="K123" s="5">
        <f t="shared" si="101"/>
        <v>0</v>
      </c>
      <c r="L123" s="5">
        <f t="shared" si="102"/>
        <v>0</v>
      </c>
      <c r="M123" s="5">
        <f t="shared" si="103"/>
        <v>5.48</v>
      </c>
      <c r="N123" s="5">
        <f t="shared" si="104"/>
        <v>199.91</v>
      </c>
      <c r="O123" s="19" t="str">
        <f t="shared" si="105"/>
        <v xml:space="preserve"> </v>
      </c>
      <c r="P123" s="47">
        <f t="shared" si="106"/>
        <v>1</v>
      </c>
    </row>
    <row r="124" spans="1:16" ht="36" x14ac:dyDescent="0.2">
      <c r="A124" s="1" t="s">
        <v>176</v>
      </c>
      <c r="B124" s="3" t="s">
        <v>948</v>
      </c>
      <c r="C124" s="1" t="s">
        <v>35</v>
      </c>
      <c r="D124" s="27">
        <v>5.1100000000000003</v>
      </c>
      <c r="E124" s="27">
        <v>36.479999999999997</v>
      </c>
      <c r="F124" s="27">
        <v>186.41</v>
      </c>
      <c r="G124" s="4"/>
      <c r="H124" s="5">
        <f t="shared" si="99"/>
        <v>0</v>
      </c>
      <c r="I124" s="6"/>
      <c r="J124" s="5">
        <f t="shared" si="100"/>
        <v>0</v>
      </c>
      <c r="K124" s="5">
        <f t="shared" si="101"/>
        <v>0</v>
      </c>
      <c r="L124" s="5">
        <f t="shared" si="102"/>
        <v>0</v>
      </c>
      <c r="M124" s="5">
        <f t="shared" si="103"/>
        <v>5.1100000000000003</v>
      </c>
      <c r="N124" s="5">
        <f t="shared" si="104"/>
        <v>186.41</v>
      </c>
      <c r="O124" s="19" t="str">
        <f t="shared" si="105"/>
        <v xml:space="preserve"> </v>
      </c>
      <c r="P124" s="47">
        <f t="shared" si="106"/>
        <v>1</v>
      </c>
    </row>
    <row r="125" spans="1:16" ht="36" x14ac:dyDescent="0.2">
      <c r="A125" s="1" t="s">
        <v>177</v>
      </c>
      <c r="B125" s="3" t="s">
        <v>948</v>
      </c>
      <c r="C125" s="1" t="s">
        <v>35</v>
      </c>
      <c r="D125" s="27">
        <v>38.200000000000003</v>
      </c>
      <c r="E125" s="27">
        <v>36.479999999999997</v>
      </c>
      <c r="F125" s="28">
        <v>1393.54</v>
      </c>
      <c r="G125" s="4"/>
      <c r="H125" s="5">
        <f t="shared" si="99"/>
        <v>0</v>
      </c>
      <c r="I125" s="6"/>
      <c r="J125" s="5">
        <f t="shared" si="100"/>
        <v>0</v>
      </c>
      <c r="K125" s="5">
        <f t="shared" si="101"/>
        <v>0</v>
      </c>
      <c r="L125" s="5">
        <f t="shared" si="102"/>
        <v>0</v>
      </c>
      <c r="M125" s="5">
        <f t="shared" si="103"/>
        <v>38.200000000000003</v>
      </c>
      <c r="N125" s="5">
        <f t="shared" si="104"/>
        <v>1393.54</v>
      </c>
      <c r="O125" s="19" t="str">
        <f t="shared" si="105"/>
        <v xml:space="preserve"> </v>
      </c>
      <c r="P125" s="47">
        <f t="shared" si="106"/>
        <v>1</v>
      </c>
    </row>
    <row r="126" spans="1:16" ht="36" x14ac:dyDescent="0.2">
      <c r="A126" s="1" t="s">
        <v>178</v>
      </c>
      <c r="B126" s="3" t="s">
        <v>949</v>
      </c>
      <c r="C126" s="1" t="s">
        <v>35</v>
      </c>
      <c r="D126" s="27">
        <v>20.69</v>
      </c>
      <c r="E126" s="27">
        <v>36.479999999999997</v>
      </c>
      <c r="F126" s="27">
        <v>754.77</v>
      </c>
      <c r="G126" s="4"/>
      <c r="H126" s="5">
        <f t="shared" si="99"/>
        <v>0</v>
      </c>
      <c r="I126" s="6"/>
      <c r="J126" s="5">
        <f t="shared" si="100"/>
        <v>0</v>
      </c>
      <c r="K126" s="5">
        <f t="shared" si="101"/>
        <v>0</v>
      </c>
      <c r="L126" s="5">
        <f t="shared" si="102"/>
        <v>0</v>
      </c>
      <c r="M126" s="5">
        <f t="shared" si="103"/>
        <v>20.69</v>
      </c>
      <c r="N126" s="5">
        <f t="shared" si="104"/>
        <v>754.77</v>
      </c>
      <c r="O126" s="19" t="str">
        <f t="shared" si="105"/>
        <v xml:space="preserve"> </v>
      </c>
      <c r="P126" s="47">
        <f t="shared" si="106"/>
        <v>1</v>
      </c>
    </row>
    <row r="127" spans="1:16" ht="36" x14ac:dyDescent="0.2">
      <c r="A127" s="1" t="s">
        <v>179</v>
      </c>
      <c r="B127" s="3" t="s">
        <v>948</v>
      </c>
      <c r="C127" s="1" t="s">
        <v>35</v>
      </c>
      <c r="D127" s="27">
        <v>8.31</v>
      </c>
      <c r="E127" s="27">
        <v>36.479999999999997</v>
      </c>
      <c r="F127" s="27">
        <v>303.14999999999998</v>
      </c>
      <c r="G127" s="4"/>
      <c r="H127" s="5">
        <f t="shared" si="99"/>
        <v>0</v>
      </c>
      <c r="I127" s="6"/>
      <c r="J127" s="5">
        <f t="shared" si="100"/>
        <v>0</v>
      </c>
      <c r="K127" s="5">
        <f t="shared" si="101"/>
        <v>0</v>
      </c>
      <c r="L127" s="5">
        <f t="shared" si="102"/>
        <v>0</v>
      </c>
      <c r="M127" s="5">
        <f t="shared" si="103"/>
        <v>8.31</v>
      </c>
      <c r="N127" s="5">
        <f t="shared" si="104"/>
        <v>303.14999999999998</v>
      </c>
      <c r="O127" s="19" t="str">
        <f t="shared" si="105"/>
        <v xml:space="preserve"> </v>
      </c>
      <c r="P127" s="47">
        <f t="shared" si="106"/>
        <v>1</v>
      </c>
    </row>
    <row r="128" spans="1:16" ht="36" x14ac:dyDescent="0.2">
      <c r="A128" s="1" t="s">
        <v>180</v>
      </c>
      <c r="B128" s="3" t="s">
        <v>948</v>
      </c>
      <c r="C128" s="1" t="s">
        <v>35</v>
      </c>
      <c r="D128" s="27">
        <v>2.3199999999999998</v>
      </c>
      <c r="E128" s="27">
        <v>36.479999999999997</v>
      </c>
      <c r="F128" s="27">
        <v>84.63</v>
      </c>
      <c r="G128" s="4"/>
      <c r="H128" s="5">
        <f t="shared" si="99"/>
        <v>0</v>
      </c>
      <c r="I128" s="6"/>
      <c r="J128" s="5">
        <f t="shared" si="100"/>
        <v>0</v>
      </c>
      <c r="K128" s="5">
        <f t="shared" si="101"/>
        <v>0</v>
      </c>
      <c r="L128" s="5">
        <f t="shared" si="102"/>
        <v>0</v>
      </c>
      <c r="M128" s="5">
        <f t="shared" si="103"/>
        <v>2.3199999999999998</v>
      </c>
      <c r="N128" s="5">
        <f t="shared" si="104"/>
        <v>84.63</v>
      </c>
      <c r="O128" s="19" t="str">
        <f t="shared" si="105"/>
        <v xml:space="preserve"> </v>
      </c>
      <c r="P128" s="47">
        <f t="shared" si="106"/>
        <v>1</v>
      </c>
    </row>
    <row r="129" spans="1:16" ht="36" x14ac:dyDescent="0.2">
      <c r="A129" s="1" t="s">
        <v>181</v>
      </c>
      <c r="B129" s="3" t="s">
        <v>948</v>
      </c>
      <c r="C129" s="1" t="s">
        <v>35</v>
      </c>
      <c r="D129" s="27">
        <v>15.4</v>
      </c>
      <c r="E129" s="27">
        <v>36.479999999999997</v>
      </c>
      <c r="F129" s="27">
        <v>561.79</v>
      </c>
      <c r="G129" s="4"/>
      <c r="H129" s="5">
        <f t="shared" si="99"/>
        <v>0</v>
      </c>
      <c r="I129" s="6"/>
      <c r="J129" s="5">
        <f t="shared" si="100"/>
        <v>0</v>
      </c>
      <c r="K129" s="5">
        <f t="shared" si="101"/>
        <v>0</v>
      </c>
      <c r="L129" s="5">
        <f t="shared" si="102"/>
        <v>0</v>
      </c>
      <c r="M129" s="5">
        <f t="shared" si="103"/>
        <v>15.4</v>
      </c>
      <c r="N129" s="5">
        <f t="shared" si="104"/>
        <v>561.79</v>
      </c>
      <c r="O129" s="19" t="str">
        <f t="shared" si="105"/>
        <v xml:space="preserve"> </v>
      </c>
      <c r="P129" s="47">
        <f t="shared" si="106"/>
        <v>1</v>
      </c>
    </row>
    <row r="130" spans="1:16" ht="36" x14ac:dyDescent="0.2">
      <c r="A130" s="1" t="s">
        <v>182</v>
      </c>
      <c r="B130" s="3" t="s">
        <v>948</v>
      </c>
      <c r="C130" s="1" t="s">
        <v>35</v>
      </c>
      <c r="D130" s="27">
        <v>9.36</v>
      </c>
      <c r="E130" s="27">
        <v>36.479999999999997</v>
      </c>
      <c r="F130" s="27">
        <v>341.45</v>
      </c>
      <c r="G130" s="4"/>
      <c r="H130" s="5">
        <f t="shared" si="99"/>
        <v>0</v>
      </c>
      <c r="I130" s="6"/>
      <c r="J130" s="5">
        <f t="shared" si="100"/>
        <v>0</v>
      </c>
      <c r="K130" s="5">
        <f t="shared" si="101"/>
        <v>0</v>
      </c>
      <c r="L130" s="5">
        <f t="shared" si="102"/>
        <v>0</v>
      </c>
      <c r="M130" s="5">
        <f t="shared" si="103"/>
        <v>9.36</v>
      </c>
      <c r="N130" s="5">
        <f t="shared" si="104"/>
        <v>341.45</v>
      </c>
      <c r="O130" s="19" t="str">
        <f t="shared" si="105"/>
        <v xml:space="preserve"> </v>
      </c>
      <c r="P130" s="47">
        <f t="shared" si="106"/>
        <v>1</v>
      </c>
    </row>
    <row r="131" spans="1:16" ht="36" x14ac:dyDescent="0.2">
      <c r="A131" s="1" t="s">
        <v>183</v>
      </c>
      <c r="B131" s="3" t="s">
        <v>948</v>
      </c>
      <c r="C131" s="1" t="s">
        <v>35</v>
      </c>
      <c r="D131" s="27">
        <v>13.57</v>
      </c>
      <c r="E131" s="27">
        <v>36.479999999999997</v>
      </c>
      <c r="F131" s="27">
        <v>495.03</v>
      </c>
      <c r="G131" s="4"/>
      <c r="H131" s="5">
        <f t="shared" si="99"/>
        <v>0</v>
      </c>
      <c r="I131" s="6"/>
      <c r="J131" s="5">
        <f t="shared" si="100"/>
        <v>0</v>
      </c>
      <c r="K131" s="5">
        <f t="shared" si="101"/>
        <v>0</v>
      </c>
      <c r="L131" s="5">
        <f t="shared" si="102"/>
        <v>0</v>
      </c>
      <c r="M131" s="5">
        <f t="shared" si="103"/>
        <v>13.57</v>
      </c>
      <c r="N131" s="5">
        <f t="shared" si="104"/>
        <v>495.03</v>
      </c>
      <c r="O131" s="19" t="str">
        <f t="shared" si="105"/>
        <v xml:space="preserve"> </v>
      </c>
      <c r="P131" s="47">
        <f t="shared" si="106"/>
        <v>1</v>
      </c>
    </row>
    <row r="132" spans="1:16" ht="36" x14ac:dyDescent="0.2">
      <c r="A132" s="1" t="s">
        <v>184</v>
      </c>
      <c r="B132" s="3" t="s">
        <v>948</v>
      </c>
      <c r="C132" s="1" t="s">
        <v>35</v>
      </c>
      <c r="D132" s="27">
        <v>20.94</v>
      </c>
      <c r="E132" s="27">
        <v>36.479999999999997</v>
      </c>
      <c r="F132" s="27">
        <v>763.89</v>
      </c>
      <c r="G132" s="4"/>
      <c r="H132" s="5">
        <f t="shared" si="99"/>
        <v>0</v>
      </c>
      <c r="I132" s="6"/>
      <c r="J132" s="5">
        <f t="shared" si="100"/>
        <v>0</v>
      </c>
      <c r="K132" s="5">
        <f t="shared" si="101"/>
        <v>0</v>
      </c>
      <c r="L132" s="5">
        <f t="shared" si="102"/>
        <v>0</v>
      </c>
      <c r="M132" s="5">
        <f t="shared" si="103"/>
        <v>20.94</v>
      </c>
      <c r="N132" s="5">
        <f t="shared" si="104"/>
        <v>763.89</v>
      </c>
      <c r="O132" s="19" t="str">
        <f t="shared" si="105"/>
        <v xml:space="preserve"> </v>
      </c>
      <c r="P132" s="47">
        <f t="shared" si="106"/>
        <v>1</v>
      </c>
    </row>
    <row r="133" spans="1:16" ht="36" x14ac:dyDescent="0.2">
      <c r="A133" s="1" t="s">
        <v>185</v>
      </c>
      <c r="B133" s="3" t="s">
        <v>948</v>
      </c>
      <c r="C133" s="1" t="s">
        <v>35</v>
      </c>
      <c r="D133" s="27">
        <v>6.8</v>
      </c>
      <c r="E133" s="27">
        <v>36.479999999999997</v>
      </c>
      <c r="F133" s="27">
        <v>248.06</v>
      </c>
      <c r="G133" s="4"/>
      <c r="H133" s="5">
        <f t="shared" si="99"/>
        <v>0</v>
      </c>
      <c r="I133" s="6"/>
      <c r="J133" s="5">
        <f t="shared" si="100"/>
        <v>0</v>
      </c>
      <c r="K133" s="5">
        <f t="shared" si="101"/>
        <v>0</v>
      </c>
      <c r="L133" s="5">
        <f t="shared" si="102"/>
        <v>0</v>
      </c>
      <c r="M133" s="5">
        <f t="shared" si="103"/>
        <v>6.8</v>
      </c>
      <c r="N133" s="5">
        <f t="shared" si="104"/>
        <v>248.06</v>
      </c>
      <c r="O133" s="19" t="str">
        <f t="shared" si="105"/>
        <v xml:space="preserve"> </v>
      </c>
      <c r="P133" s="47">
        <f t="shared" si="106"/>
        <v>1</v>
      </c>
    </row>
    <row r="134" spans="1:16" ht="39" customHeight="1" x14ac:dyDescent="0.2">
      <c r="A134" s="1" t="s">
        <v>186</v>
      </c>
      <c r="B134" s="7" t="s">
        <v>782</v>
      </c>
      <c r="C134" s="1" t="s">
        <v>35</v>
      </c>
      <c r="D134" s="27">
        <v>347.16</v>
      </c>
      <c r="E134" s="27">
        <v>44.05</v>
      </c>
      <c r="F134" s="28">
        <v>15292.4</v>
      </c>
      <c r="G134" s="4"/>
      <c r="H134" s="5">
        <f t="shared" si="99"/>
        <v>0</v>
      </c>
      <c r="I134" s="6"/>
      <c r="J134" s="5">
        <f t="shared" si="100"/>
        <v>0</v>
      </c>
      <c r="K134" s="5">
        <f t="shared" si="101"/>
        <v>0</v>
      </c>
      <c r="L134" s="5">
        <f t="shared" si="102"/>
        <v>0</v>
      </c>
      <c r="M134" s="5">
        <f t="shared" si="103"/>
        <v>347.16</v>
      </c>
      <c r="N134" s="5">
        <f t="shared" si="104"/>
        <v>15292.4</v>
      </c>
      <c r="O134" s="19" t="str">
        <f t="shared" si="105"/>
        <v xml:space="preserve"> </v>
      </c>
      <c r="P134" s="47">
        <f t="shared" si="106"/>
        <v>1</v>
      </c>
    </row>
    <row r="135" spans="1:16" ht="39.75" customHeight="1" x14ac:dyDescent="0.2">
      <c r="A135" s="1" t="s">
        <v>187</v>
      </c>
      <c r="B135" s="7" t="s">
        <v>782</v>
      </c>
      <c r="C135" s="1" t="s">
        <v>35</v>
      </c>
      <c r="D135" s="27">
        <v>90.25</v>
      </c>
      <c r="E135" s="27">
        <v>44.05</v>
      </c>
      <c r="F135" s="28">
        <v>3975.51</v>
      </c>
      <c r="G135" s="4"/>
      <c r="H135" s="5">
        <f t="shared" si="99"/>
        <v>0</v>
      </c>
      <c r="I135" s="6"/>
      <c r="J135" s="5">
        <f t="shared" si="100"/>
        <v>0</v>
      </c>
      <c r="K135" s="5">
        <f t="shared" si="101"/>
        <v>0</v>
      </c>
      <c r="L135" s="5">
        <f t="shared" si="102"/>
        <v>0</v>
      </c>
      <c r="M135" s="5">
        <f t="shared" si="103"/>
        <v>90.25</v>
      </c>
      <c r="N135" s="5">
        <f t="shared" si="104"/>
        <v>3975.51</v>
      </c>
      <c r="O135" s="19" t="str">
        <f t="shared" si="105"/>
        <v xml:space="preserve"> </v>
      </c>
      <c r="P135" s="47">
        <f t="shared" si="106"/>
        <v>1</v>
      </c>
    </row>
    <row r="136" spans="1:16" x14ac:dyDescent="0.2">
      <c r="A136" s="29" t="s">
        <v>188</v>
      </c>
      <c r="B136" s="8" t="s">
        <v>189</v>
      </c>
      <c r="C136" s="30"/>
      <c r="D136" s="30"/>
      <c r="E136" s="30"/>
      <c r="F136" s="34">
        <f>SUM(F137:F148)</f>
        <v>4459.9399999999996</v>
      </c>
      <c r="G136" s="30"/>
      <c r="H136" s="34">
        <f>SUM(H137:H148)</f>
        <v>0</v>
      </c>
      <c r="I136" s="30"/>
      <c r="J136" s="34">
        <f>SUM(J137:J148)</f>
        <v>0</v>
      </c>
      <c r="K136" s="30"/>
      <c r="L136" s="34">
        <f>SUM(L137:L148)</f>
        <v>0</v>
      </c>
      <c r="M136" s="30"/>
      <c r="N136" s="34">
        <f>SUM(N137:N148)</f>
        <v>4459.9399999999996</v>
      </c>
      <c r="O136" s="20" t="str">
        <f t="shared" si="105"/>
        <v xml:space="preserve"> </v>
      </c>
      <c r="P136" s="46">
        <f t="shared" si="106"/>
        <v>1</v>
      </c>
    </row>
    <row r="137" spans="1:16" ht="28.5" customHeight="1" x14ac:dyDescent="0.2">
      <c r="A137" s="1" t="s">
        <v>190</v>
      </c>
      <c r="B137" s="3" t="s">
        <v>950</v>
      </c>
      <c r="C137" s="1" t="s">
        <v>35</v>
      </c>
      <c r="D137" s="27">
        <v>7.5</v>
      </c>
      <c r="E137" s="27">
        <v>14.85</v>
      </c>
      <c r="F137" s="27">
        <v>111.38</v>
      </c>
      <c r="G137" s="4"/>
      <c r="H137" s="5">
        <f t="shared" ref="H137:H148" si="107">ROUND(G137*E137,2)</f>
        <v>0</v>
      </c>
      <c r="I137" s="6"/>
      <c r="J137" s="5">
        <f t="shared" ref="J137:J148" si="108">ROUND(I137*E137,2)</f>
        <v>0</v>
      </c>
      <c r="K137" s="5">
        <f t="shared" ref="K137:K148" si="109">G137+I137</f>
        <v>0</v>
      </c>
      <c r="L137" s="5">
        <f t="shared" ref="L137:L148" si="110">H137+J137</f>
        <v>0</v>
      </c>
      <c r="M137" s="5">
        <f t="shared" ref="M137:M148" si="111">D137-K137</f>
        <v>7.5</v>
      </c>
      <c r="N137" s="5">
        <f t="shared" ref="N137:N148" si="112">F137-L137</f>
        <v>111.38</v>
      </c>
      <c r="O137" s="19" t="str">
        <f t="shared" si="105"/>
        <v xml:space="preserve"> </v>
      </c>
      <c r="P137" s="47">
        <f t="shared" ref="P137:P149" si="113">IF((N137/F137)=0," ",(N137/F137))</f>
        <v>1</v>
      </c>
    </row>
    <row r="138" spans="1:16" ht="24" customHeight="1" x14ac:dyDescent="0.2">
      <c r="A138" s="1" t="s">
        <v>191</v>
      </c>
      <c r="B138" s="3" t="s">
        <v>950</v>
      </c>
      <c r="C138" s="1" t="s">
        <v>35</v>
      </c>
      <c r="D138" s="27">
        <v>1.76</v>
      </c>
      <c r="E138" s="27">
        <v>14.85</v>
      </c>
      <c r="F138" s="27">
        <v>26.14</v>
      </c>
      <c r="G138" s="4"/>
      <c r="H138" s="5">
        <f t="shared" si="107"/>
        <v>0</v>
      </c>
      <c r="I138" s="6"/>
      <c r="J138" s="5">
        <f t="shared" si="108"/>
        <v>0</v>
      </c>
      <c r="K138" s="5">
        <f t="shared" si="109"/>
        <v>0</v>
      </c>
      <c r="L138" s="5">
        <f t="shared" si="110"/>
        <v>0</v>
      </c>
      <c r="M138" s="5">
        <f t="shared" si="111"/>
        <v>1.76</v>
      </c>
      <c r="N138" s="5">
        <f t="shared" si="112"/>
        <v>26.14</v>
      </c>
      <c r="O138" s="19" t="str">
        <f t="shared" ref="O138:O155" si="114">IF((L138/F138)=0," ",(L138/F138))</f>
        <v xml:space="preserve"> </v>
      </c>
      <c r="P138" s="47">
        <f t="shared" si="113"/>
        <v>1</v>
      </c>
    </row>
    <row r="139" spans="1:16" ht="24" customHeight="1" x14ac:dyDescent="0.2">
      <c r="A139" s="1" t="s">
        <v>192</v>
      </c>
      <c r="B139" s="3" t="s">
        <v>950</v>
      </c>
      <c r="C139" s="1" t="s">
        <v>35</v>
      </c>
      <c r="D139" s="27">
        <v>1.3</v>
      </c>
      <c r="E139" s="27">
        <v>14.85</v>
      </c>
      <c r="F139" s="27">
        <v>19.309999999999999</v>
      </c>
      <c r="G139" s="4"/>
      <c r="H139" s="5">
        <f t="shared" si="107"/>
        <v>0</v>
      </c>
      <c r="I139" s="6"/>
      <c r="J139" s="5">
        <f t="shared" si="108"/>
        <v>0</v>
      </c>
      <c r="K139" s="5">
        <f t="shared" si="109"/>
        <v>0</v>
      </c>
      <c r="L139" s="5">
        <f t="shared" si="110"/>
        <v>0</v>
      </c>
      <c r="M139" s="5">
        <f t="shared" si="111"/>
        <v>1.3</v>
      </c>
      <c r="N139" s="5">
        <f t="shared" si="112"/>
        <v>19.309999999999999</v>
      </c>
      <c r="O139" s="19" t="str">
        <f t="shared" si="114"/>
        <v xml:space="preserve"> </v>
      </c>
      <c r="P139" s="47">
        <f t="shared" si="113"/>
        <v>1</v>
      </c>
    </row>
    <row r="140" spans="1:16" ht="24.75" customHeight="1" x14ac:dyDescent="0.2">
      <c r="A140" s="1" t="s">
        <v>193</v>
      </c>
      <c r="B140" s="3" t="s">
        <v>950</v>
      </c>
      <c r="C140" s="1" t="s">
        <v>35</v>
      </c>
      <c r="D140" s="27">
        <v>11.2</v>
      </c>
      <c r="E140" s="27">
        <v>14.85</v>
      </c>
      <c r="F140" s="27">
        <v>166.32</v>
      </c>
      <c r="G140" s="4"/>
      <c r="H140" s="5">
        <f t="shared" si="107"/>
        <v>0</v>
      </c>
      <c r="I140" s="6"/>
      <c r="J140" s="5">
        <f t="shared" si="108"/>
        <v>0</v>
      </c>
      <c r="K140" s="5">
        <f t="shared" si="109"/>
        <v>0</v>
      </c>
      <c r="L140" s="5">
        <f t="shared" si="110"/>
        <v>0</v>
      </c>
      <c r="M140" s="5">
        <f t="shared" si="111"/>
        <v>11.2</v>
      </c>
      <c r="N140" s="5">
        <f t="shared" si="112"/>
        <v>166.32</v>
      </c>
      <c r="O140" s="19" t="str">
        <f t="shared" si="114"/>
        <v xml:space="preserve"> </v>
      </c>
      <c r="P140" s="47">
        <f t="shared" si="113"/>
        <v>1</v>
      </c>
    </row>
    <row r="141" spans="1:16" ht="26.25" customHeight="1" x14ac:dyDescent="0.2">
      <c r="A141" s="1" t="s">
        <v>194</v>
      </c>
      <c r="B141" s="3" t="s">
        <v>950</v>
      </c>
      <c r="C141" s="1" t="s">
        <v>35</v>
      </c>
      <c r="D141" s="27">
        <v>31.79</v>
      </c>
      <c r="E141" s="27">
        <v>14.85</v>
      </c>
      <c r="F141" s="27">
        <v>472.08</v>
      </c>
      <c r="G141" s="4"/>
      <c r="H141" s="5">
        <f t="shared" si="107"/>
        <v>0</v>
      </c>
      <c r="I141" s="6"/>
      <c r="J141" s="5">
        <f t="shared" si="108"/>
        <v>0</v>
      </c>
      <c r="K141" s="5">
        <f t="shared" si="109"/>
        <v>0</v>
      </c>
      <c r="L141" s="5">
        <f t="shared" si="110"/>
        <v>0</v>
      </c>
      <c r="M141" s="5">
        <f t="shared" si="111"/>
        <v>31.79</v>
      </c>
      <c r="N141" s="5">
        <f t="shared" si="112"/>
        <v>472.08</v>
      </c>
      <c r="O141" s="19" t="str">
        <f t="shared" si="114"/>
        <v xml:space="preserve"> </v>
      </c>
      <c r="P141" s="47">
        <f t="shared" si="113"/>
        <v>1</v>
      </c>
    </row>
    <row r="142" spans="1:16" ht="30.75" customHeight="1" x14ac:dyDescent="0.2">
      <c r="A142" s="1" t="s">
        <v>195</v>
      </c>
      <c r="B142" s="3" t="s">
        <v>950</v>
      </c>
      <c r="C142" s="1" t="s">
        <v>35</v>
      </c>
      <c r="D142" s="27">
        <v>31.45</v>
      </c>
      <c r="E142" s="27">
        <v>14.85</v>
      </c>
      <c r="F142" s="27">
        <v>467.03</v>
      </c>
      <c r="G142" s="4"/>
      <c r="H142" s="5">
        <f t="shared" si="107"/>
        <v>0</v>
      </c>
      <c r="I142" s="6"/>
      <c r="J142" s="5">
        <f t="shared" si="108"/>
        <v>0</v>
      </c>
      <c r="K142" s="5">
        <f t="shared" si="109"/>
        <v>0</v>
      </c>
      <c r="L142" s="5">
        <f t="shared" si="110"/>
        <v>0</v>
      </c>
      <c r="M142" s="5">
        <f t="shared" si="111"/>
        <v>31.45</v>
      </c>
      <c r="N142" s="5">
        <f t="shared" si="112"/>
        <v>467.03</v>
      </c>
      <c r="O142" s="19" t="str">
        <f t="shared" si="114"/>
        <v xml:space="preserve"> </v>
      </c>
      <c r="P142" s="47">
        <f t="shared" si="113"/>
        <v>1</v>
      </c>
    </row>
    <row r="143" spans="1:16" ht="36" x14ac:dyDescent="0.2">
      <c r="A143" s="1" t="s">
        <v>196</v>
      </c>
      <c r="B143" s="3" t="s">
        <v>951</v>
      </c>
      <c r="C143" s="1" t="s">
        <v>35</v>
      </c>
      <c r="D143" s="27">
        <v>7.5</v>
      </c>
      <c r="E143" s="27">
        <v>41.17</v>
      </c>
      <c r="F143" s="27">
        <v>308.77999999999997</v>
      </c>
      <c r="G143" s="4"/>
      <c r="H143" s="5">
        <f t="shared" si="107"/>
        <v>0</v>
      </c>
      <c r="I143" s="6"/>
      <c r="J143" s="5">
        <f t="shared" si="108"/>
        <v>0</v>
      </c>
      <c r="K143" s="5">
        <f t="shared" si="109"/>
        <v>0</v>
      </c>
      <c r="L143" s="5">
        <f t="shared" si="110"/>
        <v>0</v>
      </c>
      <c r="M143" s="5">
        <f t="shared" si="111"/>
        <v>7.5</v>
      </c>
      <c r="N143" s="5">
        <f t="shared" si="112"/>
        <v>308.77999999999997</v>
      </c>
      <c r="O143" s="19" t="str">
        <f t="shared" si="114"/>
        <v xml:space="preserve"> </v>
      </c>
      <c r="P143" s="47">
        <f t="shared" si="113"/>
        <v>1</v>
      </c>
    </row>
    <row r="144" spans="1:16" ht="36" x14ac:dyDescent="0.2">
      <c r="A144" s="1" t="s">
        <v>197</v>
      </c>
      <c r="B144" s="3" t="s">
        <v>951</v>
      </c>
      <c r="C144" s="1" t="s">
        <v>35</v>
      </c>
      <c r="D144" s="27">
        <v>1.76</v>
      </c>
      <c r="E144" s="27">
        <v>41.17</v>
      </c>
      <c r="F144" s="27">
        <v>72.459999999999994</v>
      </c>
      <c r="G144" s="4"/>
      <c r="H144" s="5">
        <f t="shared" si="107"/>
        <v>0</v>
      </c>
      <c r="I144" s="6"/>
      <c r="J144" s="5">
        <f t="shared" si="108"/>
        <v>0</v>
      </c>
      <c r="K144" s="5">
        <f t="shared" si="109"/>
        <v>0</v>
      </c>
      <c r="L144" s="5">
        <f t="shared" si="110"/>
        <v>0</v>
      </c>
      <c r="M144" s="5">
        <f t="shared" si="111"/>
        <v>1.76</v>
      </c>
      <c r="N144" s="5">
        <f t="shared" si="112"/>
        <v>72.459999999999994</v>
      </c>
      <c r="O144" s="19" t="str">
        <f t="shared" si="114"/>
        <v xml:space="preserve"> </v>
      </c>
      <c r="P144" s="47">
        <f t="shared" si="113"/>
        <v>1</v>
      </c>
    </row>
    <row r="145" spans="1:16" ht="36" x14ac:dyDescent="0.2">
      <c r="A145" s="1" t="s">
        <v>198</v>
      </c>
      <c r="B145" s="3" t="s">
        <v>951</v>
      </c>
      <c r="C145" s="1" t="s">
        <v>35</v>
      </c>
      <c r="D145" s="27">
        <v>1.3</v>
      </c>
      <c r="E145" s="27">
        <v>41.17</v>
      </c>
      <c r="F145" s="27">
        <v>53.52</v>
      </c>
      <c r="G145" s="4"/>
      <c r="H145" s="5">
        <f t="shared" si="107"/>
        <v>0</v>
      </c>
      <c r="I145" s="6"/>
      <c r="J145" s="5">
        <f t="shared" si="108"/>
        <v>0</v>
      </c>
      <c r="K145" s="5">
        <f t="shared" si="109"/>
        <v>0</v>
      </c>
      <c r="L145" s="5">
        <f t="shared" si="110"/>
        <v>0</v>
      </c>
      <c r="M145" s="5">
        <f t="shared" si="111"/>
        <v>1.3</v>
      </c>
      <c r="N145" s="5">
        <f t="shared" si="112"/>
        <v>53.52</v>
      </c>
      <c r="O145" s="19" t="str">
        <f t="shared" si="114"/>
        <v xml:space="preserve"> </v>
      </c>
      <c r="P145" s="47">
        <f t="shared" si="113"/>
        <v>1</v>
      </c>
    </row>
    <row r="146" spans="1:16" ht="36" x14ac:dyDescent="0.2">
      <c r="A146" s="1" t="s">
        <v>199</v>
      </c>
      <c r="B146" s="3" t="s">
        <v>951</v>
      </c>
      <c r="C146" s="1" t="s">
        <v>35</v>
      </c>
      <c r="D146" s="27">
        <v>3.87</v>
      </c>
      <c r="E146" s="27">
        <v>41.17</v>
      </c>
      <c r="F146" s="27">
        <v>159.33000000000001</v>
      </c>
      <c r="G146" s="4"/>
      <c r="H146" s="5">
        <f t="shared" si="107"/>
        <v>0</v>
      </c>
      <c r="I146" s="6"/>
      <c r="J146" s="5">
        <f t="shared" si="108"/>
        <v>0</v>
      </c>
      <c r="K146" s="5">
        <f t="shared" si="109"/>
        <v>0</v>
      </c>
      <c r="L146" s="5">
        <f t="shared" si="110"/>
        <v>0</v>
      </c>
      <c r="M146" s="5">
        <f t="shared" si="111"/>
        <v>3.87</v>
      </c>
      <c r="N146" s="5">
        <f t="shared" si="112"/>
        <v>159.33000000000001</v>
      </c>
      <c r="O146" s="19" t="str">
        <f t="shared" si="114"/>
        <v xml:space="preserve"> </v>
      </c>
      <c r="P146" s="47">
        <f t="shared" si="113"/>
        <v>1</v>
      </c>
    </row>
    <row r="147" spans="1:16" ht="36" x14ac:dyDescent="0.2">
      <c r="A147" s="1" t="s">
        <v>200</v>
      </c>
      <c r="B147" s="3" t="s">
        <v>951</v>
      </c>
      <c r="C147" s="1" t="s">
        <v>35</v>
      </c>
      <c r="D147" s="27">
        <v>31.45</v>
      </c>
      <c r="E147" s="27">
        <v>41.17</v>
      </c>
      <c r="F147" s="28">
        <v>1294.8</v>
      </c>
      <c r="G147" s="4"/>
      <c r="H147" s="5">
        <f t="shared" si="107"/>
        <v>0</v>
      </c>
      <c r="I147" s="6"/>
      <c r="J147" s="5">
        <f t="shared" si="108"/>
        <v>0</v>
      </c>
      <c r="K147" s="5">
        <f t="shared" si="109"/>
        <v>0</v>
      </c>
      <c r="L147" s="5">
        <f t="shared" si="110"/>
        <v>0</v>
      </c>
      <c r="M147" s="5">
        <f t="shared" si="111"/>
        <v>31.45</v>
      </c>
      <c r="N147" s="5">
        <f t="shared" si="112"/>
        <v>1294.8</v>
      </c>
      <c r="O147" s="19" t="str">
        <f t="shared" si="114"/>
        <v xml:space="preserve"> </v>
      </c>
      <c r="P147" s="47">
        <f t="shared" si="113"/>
        <v>1</v>
      </c>
    </row>
    <row r="148" spans="1:16" ht="36" x14ac:dyDescent="0.2">
      <c r="A148" s="1" t="s">
        <v>201</v>
      </c>
      <c r="B148" s="3" t="s">
        <v>951</v>
      </c>
      <c r="C148" s="1" t="s">
        <v>35</v>
      </c>
      <c r="D148" s="27">
        <v>31.79</v>
      </c>
      <c r="E148" s="27">
        <v>41.17</v>
      </c>
      <c r="F148" s="28">
        <v>1308.79</v>
      </c>
      <c r="G148" s="4"/>
      <c r="H148" s="5">
        <f t="shared" si="107"/>
        <v>0</v>
      </c>
      <c r="I148" s="6"/>
      <c r="J148" s="5">
        <f t="shared" si="108"/>
        <v>0</v>
      </c>
      <c r="K148" s="5">
        <f t="shared" si="109"/>
        <v>0</v>
      </c>
      <c r="L148" s="5">
        <f t="shared" si="110"/>
        <v>0</v>
      </c>
      <c r="M148" s="5">
        <f t="shared" si="111"/>
        <v>31.79</v>
      </c>
      <c r="N148" s="5">
        <f t="shared" si="112"/>
        <v>1308.79</v>
      </c>
      <c r="O148" s="19" t="str">
        <f t="shared" si="114"/>
        <v xml:space="preserve"> </v>
      </c>
      <c r="P148" s="47">
        <f t="shared" si="113"/>
        <v>1</v>
      </c>
    </row>
    <row r="149" spans="1:16" x14ac:dyDescent="0.2">
      <c r="A149" s="29" t="s">
        <v>202</v>
      </c>
      <c r="B149" s="8" t="s">
        <v>203</v>
      </c>
      <c r="C149" s="30"/>
      <c r="D149" s="30"/>
      <c r="E149" s="30"/>
      <c r="F149" s="34">
        <f>SUM(F150:F155)</f>
        <v>3515.7799999999997</v>
      </c>
      <c r="G149" s="30"/>
      <c r="H149" s="34">
        <f>SUM(H150:H155)</f>
        <v>0</v>
      </c>
      <c r="I149" s="30"/>
      <c r="J149" s="34">
        <f>SUM(J150:J155)</f>
        <v>0</v>
      </c>
      <c r="K149" s="30"/>
      <c r="L149" s="34">
        <f>SUM(L150:L155)</f>
        <v>0</v>
      </c>
      <c r="M149" s="30"/>
      <c r="N149" s="34">
        <v>3515.78</v>
      </c>
      <c r="O149" s="20" t="str">
        <f t="shared" si="114"/>
        <v xml:space="preserve"> </v>
      </c>
      <c r="P149" s="46">
        <f t="shared" si="113"/>
        <v>1.0000000000000002</v>
      </c>
    </row>
    <row r="150" spans="1:16" ht="51.75" customHeight="1" x14ac:dyDescent="0.2">
      <c r="A150" s="1" t="s">
        <v>204</v>
      </c>
      <c r="B150" s="7" t="s">
        <v>783</v>
      </c>
      <c r="C150" s="1" t="s">
        <v>35</v>
      </c>
      <c r="D150" s="27">
        <v>7.5</v>
      </c>
      <c r="E150" s="27">
        <v>53.1</v>
      </c>
      <c r="F150" s="27">
        <v>398.25</v>
      </c>
      <c r="G150" s="4"/>
      <c r="H150" s="5">
        <f t="shared" ref="H150:H155" si="115">ROUND(G150*E150,2)</f>
        <v>0</v>
      </c>
      <c r="I150" s="6"/>
      <c r="J150" s="5">
        <f t="shared" ref="J150:J155" si="116">ROUND(I150*E150,2)</f>
        <v>0</v>
      </c>
      <c r="K150" s="5">
        <f t="shared" ref="K150:K155" si="117">G150+I150</f>
        <v>0</v>
      </c>
      <c r="L150" s="5">
        <f t="shared" ref="L150:L155" si="118">H150+J150</f>
        <v>0</v>
      </c>
      <c r="M150" s="5">
        <f t="shared" ref="M150:M155" si="119">D150-K150</f>
        <v>7.5</v>
      </c>
      <c r="N150" s="5">
        <f t="shared" ref="N150:N155" si="120">F150-L150</f>
        <v>398.25</v>
      </c>
      <c r="O150" s="19" t="str">
        <f t="shared" si="114"/>
        <v xml:space="preserve"> </v>
      </c>
      <c r="P150" s="47">
        <f t="shared" ref="P150:P157" si="121">IF((N150/F150)=0," ",(N150/F150))</f>
        <v>1</v>
      </c>
    </row>
    <row r="151" spans="1:16" ht="45.75" customHeight="1" x14ac:dyDescent="0.2">
      <c r="A151" s="1" t="s">
        <v>205</v>
      </c>
      <c r="B151" s="7" t="s">
        <v>783</v>
      </c>
      <c r="C151" s="1" t="s">
        <v>35</v>
      </c>
      <c r="D151" s="27">
        <v>1.76</v>
      </c>
      <c r="E151" s="27">
        <v>53.1</v>
      </c>
      <c r="F151" s="27">
        <v>93.46</v>
      </c>
      <c r="G151" s="4"/>
      <c r="H151" s="5">
        <f t="shared" si="115"/>
        <v>0</v>
      </c>
      <c r="I151" s="6"/>
      <c r="J151" s="5">
        <f t="shared" si="116"/>
        <v>0</v>
      </c>
      <c r="K151" s="5">
        <f t="shared" si="117"/>
        <v>0</v>
      </c>
      <c r="L151" s="5">
        <f t="shared" si="118"/>
        <v>0</v>
      </c>
      <c r="M151" s="5">
        <f t="shared" si="119"/>
        <v>1.76</v>
      </c>
      <c r="N151" s="5">
        <f t="shared" si="120"/>
        <v>93.46</v>
      </c>
      <c r="O151" s="19" t="str">
        <f t="shared" si="114"/>
        <v xml:space="preserve"> </v>
      </c>
      <c r="P151" s="47">
        <f t="shared" si="121"/>
        <v>1</v>
      </c>
    </row>
    <row r="152" spans="1:16" ht="49.5" customHeight="1" x14ac:dyDescent="0.2">
      <c r="A152" s="1" t="s">
        <v>206</v>
      </c>
      <c r="B152" s="7" t="s">
        <v>783</v>
      </c>
      <c r="C152" s="1" t="s">
        <v>35</v>
      </c>
      <c r="D152" s="27">
        <v>1.3</v>
      </c>
      <c r="E152" s="27">
        <v>53.1</v>
      </c>
      <c r="F152" s="27">
        <v>69.03</v>
      </c>
      <c r="G152" s="4"/>
      <c r="H152" s="5">
        <f t="shared" si="115"/>
        <v>0</v>
      </c>
      <c r="I152" s="6"/>
      <c r="J152" s="5">
        <f t="shared" si="116"/>
        <v>0</v>
      </c>
      <c r="K152" s="5">
        <f t="shared" si="117"/>
        <v>0</v>
      </c>
      <c r="L152" s="5">
        <f t="shared" si="118"/>
        <v>0</v>
      </c>
      <c r="M152" s="5">
        <f t="shared" si="119"/>
        <v>1.3</v>
      </c>
      <c r="N152" s="5">
        <f t="shared" si="120"/>
        <v>69.03</v>
      </c>
      <c r="O152" s="19" t="str">
        <f t="shared" si="114"/>
        <v xml:space="preserve"> </v>
      </c>
      <c r="P152" s="47">
        <f t="shared" si="121"/>
        <v>1</v>
      </c>
    </row>
    <row r="153" spans="1:16" ht="46.5" customHeight="1" x14ac:dyDescent="0.2">
      <c r="A153" s="1" t="s">
        <v>207</v>
      </c>
      <c r="B153" s="7" t="s">
        <v>783</v>
      </c>
      <c r="C153" s="1" t="s">
        <v>35</v>
      </c>
      <c r="D153" s="27">
        <v>3.87</v>
      </c>
      <c r="E153" s="27">
        <v>53.1</v>
      </c>
      <c r="F153" s="27">
        <v>205.5</v>
      </c>
      <c r="G153" s="4"/>
      <c r="H153" s="5">
        <f t="shared" si="115"/>
        <v>0</v>
      </c>
      <c r="I153" s="6"/>
      <c r="J153" s="5">
        <f t="shared" si="116"/>
        <v>0</v>
      </c>
      <c r="K153" s="5">
        <f t="shared" si="117"/>
        <v>0</v>
      </c>
      <c r="L153" s="5">
        <f t="shared" si="118"/>
        <v>0</v>
      </c>
      <c r="M153" s="5">
        <f t="shared" si="119"/>
        <v>3.87</v>
      </c>
      <c r="N153" s="5">
        <f t="shared" si="120"/>
        <v>205.5</v>
      </c>
      <c r="O153" s="19" t="str">
        <f t="shared" si="114"/>
        <v xml:space="preserve"> </v>
      </c>
      <c r="P153" s="47">
        <f t="shared" si="121"/>
        <v>1</v>
      </c>
    </row>
    <row r="154" spans="1:16" ht="50.25" customHeight="1" x14ac:dyDescent="0.2">
      <c r="A154" s="1" t="s">
        <v>208</v>
      </c>
      <c r="B154" s="7" t="s">
        <v>784</v>
      </c>
      <c r="C154" s="1" t="s">
        <v>35</v>
      </c>
      <c r="D154" s="27">
        <v>11.2</v>
      </c>
      <c r="E154" s="27">
        <v>66.959999999999994</v>
      </c>
      <c r="F154" s="27">
        <v>749.95</v>
      </c>
      <c r="G154" s="4"/>
      <c r="H154" s="5">
        <f t="shared" si="115"/>
        <v>0</v>
      </c>
      <c r="I154" s="6"/>
      <c r="J154" s="5">
        <f t="shared" si="116"/>
        <v>0</v>
      </c>
      <c r="K154" s="5">
        <f t="shared" si="117"/>
        <v>0</v>
      </c>
      <c r="L154" s="5">
        <f t="shared" si="118"/>
        <v>0</v>
      </c>
      <c r="M154" s="5">
        <f t="shared" si="119"/>
        <v>11.2</v>
      </c>
      <c r="N154" s="5">
        <f t="shared" si="120"/>
        <v>749.95</v>
      </c>
      <c r="O154" s="19" t="str">
        <f t="shared" si="114"/>
        <v xml:space="preserve"> </v>
      </c>
      <c r="P154" s="47">
        <f t="shared" si="121"/>
        <v>1</v>
      </c>
    </row>
    <row r="155" spans="1:16" ht="36" x14ac:dyDescent="0.2">
      <c r="A155" s="1" t="s">
        <v>209</v>
      </c>
      <c r="B155" s="3" t="s">
        <v>952</v>
      </c>
      <c r="C155" s="1" t="s">
        <v>35</v>
      </c>
      <c r="D155" s="27">
        <v>18.7</v>
      </c>
      <c r="E155" s="27">
        <v>106.93</v>
      </c>
      <c r="F155" s="28">
        <v>1999.59</v>
      </c>
      <c r="G155" s="4"/>
      <c r="H155" s="5">
        <f t="shared" si="115"/>
        <v>0</v>
      </c>
      <c r="I155" s="6"/>
      <c r="J155" s="5">
        <f t="shared" si="116"/>
        <v>0</v>
      </c>
      <c r="K155" s="5">
        <f t="shared" si="117"/>
        <v>0</v>
      </c>
      <c r="L155" s="5">
        <f t="shared" si="118"/>
        <v>0</v>
      </c>
      <c r="M155" s="5">
        <f t="shared" si="119"/>
        <v>18.7</v>
      </c>
      <c r="N155" s="5">
        <f t="shared" si="120"/>
        <v>1999.59</v>
      </c>
      <c r="O155" s="19" t="str">
        <f t="shared" si="114"/>
        <v xml:space="preserve"> </v>
      </c>
      <c r="P155" s="47">
        <f t="shared" si="121"/>
        <v>1</v>
      </c>
    </row>
    <row r="156" spans="1:16" x14ac:dyDescent="0.2">
      <c r="A156" s="29" t="s">
        <v>210</v>
      </c>
      <c r="B156" s="8" t="s">
        <v>211</v>
      </c>
      <c r="C156" s="30"/>
      <c r="D156" s="30"/>
      <c r="E156" s="30"/>
      <c r="F156" s="34">
        <f>F157+F159+F162+F174+F184+F187</f>
        <v>72136.429999999993</v>
      </c>
      <c r="G156" s="30"/>
      <c r="H156" s="34">
        <f>H157+H159+H162+H174+H184+H187</f>
        <v>0</v>
      </c>
      <c r="I156" s="30"/>
      <c r="J156" s="34">
        <f>J157+J159+J162+J174+J184+J187</f>
        <v>0</v>
      </c>
      <c r="K156" s="30"/>
      <c r="L156" s="34">
        <f>L157+L159+L162+L174+L184+L187</f>
        <v>0</v>
      </c>
      <c r="M156" s="30"/>
      <c r="N156" s="34">
        <f>N157+N159+N162+N174+N184+N187</f>
        <v>72136.429999999993</v>
      </c>
      <c r="O156" s="20" t="str">
        <f t="shared" ref="O156:O157" si="122">IF((L156/F156)=0," ",(L156/F156))</f>
        <v xml:space="preserve"> </v>
      </c>
      <c r="P156" s="46">
        <f t="shared" si="121"/>
        <v>1</v>
      </c>
    </row>
    <row r="157" spans="1:16" x14ac:dyDescent="0.2">
      <c r="A157" s="29" t="s">
        <v>212</v>
      </c>
      <c r="B157" s="8" t="s">
        <v>213</v>
      </c>
      <c r="C157" s="30"/>
      <c r="D157" s="30"/>
      <c r="E157" s="30"/>
      <c r="F157" s="34">
        <f>F158</f>
        <v>6362.73</v>
      </c>
      <c r="G157" s="30"/>
      <c r="H157" s="34">
        <f>H158</f>
        <v>0</v>
      </c>
      <c r="I157" s="30"/>
      <c r="J157" s="34">
        <f>J158</f>
        <v>0</v>
      </c>
      <c r="K157" s="29"/>
      <c r="L157" s="34">
        <f>L158</f>
        <v>0</v>
      </c>
      <c r="M157" s="29"/>
      <c r="N157" s="34">
        <f>N158</f>
        <v>6362.73</v>
      </c>
      <c r="O157" s="20" t="str">
        <f t="shared" si="122"/>
        <v xml:space="preserve"> </v>
      </c>
      <c r="P157" s="46">
        <f t="shared" si="121"/>
        <v>1</v>
      </c>
    </row>
    <row r="158" spans="1:16" ht="30" customHeight="1" x14ac:dyDescent="0.2">
      <c r="A158" s="1" t="s">
        <v>214</v>
      </c>
      <c r="B158" s="7" t="s">
        <v>785</v>
      </c>
      <c r="C158" s="1" t="s">
        <v>35</v>
      </c>
      <c r="D158" s="27">
        <v>41.66</v>
      </c>
      <c r="E158" s="27">
        <v>152.72999999999999</v>
      </c>
      <c r="F158" s="28">
        <v>6362.73</v>
      </c>
      <c r="G158" s="4"/>
      <c r="H158" s="5">
        <f t="shared" ref="H158" si="123">ROUND(G158*E158,2)</f>
        <v>0</v>
      </c>
      <c r="I158" s="6"/>
      <c r="J158" s="5">
        <f t="shared" ref="J158" si="124">ROUND(I158*E158,2)</f>
        <v>0</v>
      </c>
      <c r="K158" s="5">
        <f t="shared" ref="K158" si="125">G158+I158</f>
        <v>0</v>
      </c>
      <c r="L158" s="5">
        <f t="shared" ref="L158" si="126">H158+J158</f>
        <v>0</v>
      </c>
      <c r="M158" s="5">
        <f t="shared" ref="M158" si="127">D158-K158</f>
        <v>41.66</v>
      </c>
      <c r="N158" s="5">
        <f t="shared" ref="N158" si="128">F158-L158</f>
        <v>6362.73</v>
      </c>
      <c r="O158" s="19" t="str">
        <f t="shared" ref="O158:O191" si="129">IF((L158/F158)=0," ",(L158/F158))</f>
        <v xml:space="preserve"> </v>
      </c>
      <c r="P158" s="47">
        <f t="shared" ref="P158:P159" si="130">IF((N158/F158)=0," ",(N158/F158))</f>
        <v>1</v>
      </c>
    </row>
    <row r="159" spans="1:16" x14ac:dyDescent="0.2">
      <c r="A159" s="29" t="s">
        <v>215</v>
      </c>
      <c r="B159" s="8" t="s">
        <v>216</v>
      </c>
      <c r="C159" s="30"/>
      <c r="D159" s="30"/>
      <c r="E159" s="30"/>
      <c r="F159" s="34">
        <f>SUM(F160:F161)</f>
        <v>2792.7000000000003</v>
      </c>
      <c r="G159" s="30"/>
      <c r="H159" s="34">
        <f>SUM(H160:H161)</f>
        <v>0</v>
      </c>
      <c r="I159" s="30"/>
      <c r="J159" s="34">
        <f>SUM(J160:J161)</f>
        <v>0</v>
      </c>
      <c r="K159" s="30"/>
      <c r="L159" s="34">
        <f>SUM(L160:L161)</f>
        <v>0</v>
      </c>
      <c r="M159" s="30"/>
      <c r="N159" s="34">
        <v>2792.7</v>
      </c>
      <c r="O159" s="20" t="str">
        <f t="shared" si="129"/>
        <v xml:space="preserve"> </v>
      </c>
      <c r="P159" s="46">
        <f t="shared" si="130"/>
        <v>0.99999999999999989</v>
      </c>
    </row>
    <row r="160" spans="1:16" ht="72" x14ac:dyDescent="0.2">
      <c r="A160" s="1" t="s">
        <v>217</v>
      </c>
      <c r="B160" s="3" t="s">
        <v>218</v>
      </c>
      <c r="C160" s="1" t="s">
        <v>35</v>
      </c>
      <c r="D160" s="27">
        <v>11.2</v>
      </c>
      <c r="E160" s="27">
        <v>185.07</v>
      </c>
      <c r="F160" s="28">
        <v>2072.7800000000002</v>
      </c>
      <c r="G160" s="4"/>
      <c r="H160" s="5">
        <f t="shared" ref="H160:H161" si="131">ROUND(G160*E160,2)</f>
        <v>0</v>
      </c>
      <c r="I160" s="6"/>
      <c r="J160" s="5">
        <f t="shared" ref="J160:J161" si="132">ROUND(I160*E160,2)</f>
        <v>0</v>
      </c>
      <c r="K160" s="5">
        <f t="shared" ref="K160:K161" si="133">G160+I160</f>
        <v>0</v>
      </c>
      <c r="L160" s="5">
        <f t="shared" ref="L160:L161" si="134">H160+J160</f>
        <v>0</v>
      </c>
      <c r="M160" s="5">
        <f t="shared" ref="M160:M161" si="135">D160-K160</f>
        <v>11.2</v>
      </c>
      <c r="N160" s="5">
        <f t="shared" ref="N160:N161" si="136">F160-L160</f>
        <v>2072.7800000000002</v>
      </c>
      <c r="O160" s="19" t="str">
        <f t="shared" si="129"/>
        <v xml:space="preserve"> </v>
      </c>
      <c r="P160" s="47">
        <f t="shared" ref="P160:P162" si="137">IF((N160/F160)=0," ",(N160/F160))</f>
        <v>1</v>
      </c>
    </row>
    <row r="161" spans="1:16" ht="72" x14ac:dyDescent="0.2">
      <c r="A161" s="1" t="s">
        <v>219</v>
      </c>
      <c r="B161" s="3" t="s">
        <v>218</v>
      </c>
      <c r="C161" s="1" t="s">
        <v>35</v>
      </c>
      <c r="D161" s="27">
        <v>3.89</v>
      </c>
      <c r="E161" s="27">
        <v>185.07</v>
      </c>
      <c r="F161" s="27">
        <v>719.92</v>
      </c>
      <c r="G161" s="4"/>
      <c r="H161" s="5">
        <f t="shared" si="131"/>
        <v>0</v>
      </c>
      <c r="I161" s="6"/>
      <c r="J161" s="5">
        <f t="shared" si="132"/>
        <v>0</v>
      </c>
      <c r="K161" s="5">
        <f t="shared" si="133"/>
        <v>0</v>
      </c>
      <c r="L161" s="5">
        <f t="shared" si="134"/>
        <v>0</v>
      </c>
      <c r="M161" s="5">
        <f t="shared" si="135"/>
        <v>3.89</v>
      </c>
      <c r="N161" s="5">
        <f t="shared" si="136"/>
        <v>719.92</v>
      </c>
      <c r="O161" s="19" t="str">
        <f t="shared" si="129"/>
        <v xml:space="preserve"> </v>
      </c>
      <c r="P161" s="47">
        <f t="shared" si="137"/>
        <v>1</v>
      </c>
    </row>
    <row r="162" spans="1:16" x14ac:dyDescent="0.2">
      <c r="A162" s="29" t="s">
        <v>220</v>
      </c>
      <c r="B162" s="8" t="s">
        <v>221</v>
      </c>
      <c r="C162" s="30"/>
      <c r="D162" s="30"/>
      <c r="E162" s="30"/>
      <c r="F162" s="34">
        <f>SUM(F163:F173)</f>
        <v>21344.14</v>
      </c>
      <c r="G162" s="30"/>
      <c r="H162" s="34">
        <f>SUM(H163:H173)</f>
        <v>0</v>
      </c>
      <c r="I162" s="30"/>
      <c r="J162" s="34">
        <f>SUM(J163:J173)</f>
        <v>0</v>
      </c>
      <c r="K162" s="29" t="s">
        <v>21</v>
      </c>
      <c r="L162" s="34">
        <f>SUM(L163:L173)</f>
        <v>0</v>
      </c>
      <c r="M162" s="29" t="s">
        <v>21</v>
      </c>
      <c r="N162" s="34">
        <f>SUM(N163:N173)</f>
        <v>21344.14</v>
      </c>
      <c r="O162" s="20" t="str">
        <f t="shared" si="129"/>
        <v xml:space="preserve"> </v>
      </c>
      <c r="P162" s="46">
        <f t="shared" si="137"/>
        <v>1</v>
      </c>
    </row>
    <row r="163" spans="1:16" ht="24" x14ac:dyDescent="0.2">
      <c r="A163" s="1" t="s">
        <v>222</v>
      </c>
      <c r="B163" s="7" t="s">
        <v>786</v>
      </c>
      <c r="C163" s="1" t="s">
        <v>35</v>
      </c>
      <c r="D163" s="27">
        <v>14.34</v>
      </c>
      <c r="E163" s="27">
        <v>234.99</v>
      </c>
      <c r="F163" s="28">
        <v>3369.76</v>
      </c>
      <c r="G163" s="4"/>
      <c r="H163" s="5">
        <f t="shared" ref="H163:H173" si="138">ROUND(G163*E163,2)</f>
        <v>0</v>
      </c>
      <c r="I163" s="6"/>
      <c r="J163" s="5">
        <f t="shared" ref="J163:J173" si="139">ROUND(I163*E163,2)</f>
        <v>0</v>
      </c>
      <c r="K163" s="5">
        <f t="shared" ref="K163:K173" si="140">G163+I163</f>
        <v>0</v>
      </c>
      <c r="L163" s="5">
        <f t="shared" ref="L163:L173" si="141">H163+J163</f>
        <v>0</v>
      </c>
      <c r="M163" s="5">
        <f t="shared" ref="M163:M173" si="142">D163-K163</f>
        <v>14.34</v>
      </c>
      <c r="N163" s="5">
        <f t="shared" ref="N163:N173" si="143">F163-L163</f>
        <v>3369.76</v>
      </c>
      <c r="O163" s="19" t="str">
        <f t="shared" si="129"/>
        <v xml:space="preserve"> </v>
      </c>
      <c r="P163" s="47">
        <f t="shared" ref="P163:P174" si="144">IF((N163/F163)=0," ",(N163/F163))</f>
        <v>1</v>
      </c>
    </row>
    <row r="164" spans="1:16" ht="24" x14ac:dyDescent="0.2">
      <c r="A164" s="1" t="s">
        <v>223</v>
      </c>
      <c r="B164" s="7" t="s">
        <v>786</v>
      </c>
      <c r="C164" s="1" t="s">
        <v>35</v>
      </c>
      <c r="D164" s="27">
        <v>16.739999999999998</v>
      </c>
      <c r="E164" s="27">
        <v>234.99</v>
      </c>
      <c r="F164" s="28">
        <v>3933.73</v>
      </c>
      <c r="G164" s="4"/>
      <c r="H164" s="5">
        <f t="shared" si="138"/>
        <v>0</v>
      </c>
      <c r="I164" s="6"/>
      <c r="J164" s="5">
        <f t="shared" si="139"/>
        <v>0</v>
      </c>
      <c r="K164" s="5">
        <f t="shared" si="140"/>
        <v>0</v>
      </c>
      <c r="L164" s="5">
        <f t="shared" si="141"/>
        <v>0</v>
      </c>
      <c r="M164" s="5">
        <f t="shared" si="142"/>
        <v>16.739999999999998</v>
      </c>
      <c r="N164" s="5">
        <f t="shared" si="143"/>
        <v>3933.73</v>
      </c>
      <c r="O164" s="19" t="str">
        <f t="shared" si="129"/>
        <v xml:space="preserve"> </v>
      </c>
      <c r="P164" s="47">
        <f t="shared" si="144"/>
        <v>1</v>
      </c>
    </row>
    <row r="165" spans="1:16" ht="24" x14ac:dyDescent="0.2">
      <c r="A165" s="1" t="s">
        <v>224</v>
      </c>
      <c r="B165" s="7" t="s">
        <v>786</v>
      </c>
      <c r="C165" s="1" t="s">
        <v>35</v>
      </c>
      <c r="D165" s="27">
        <v>5.64</v>
      </c>
      <c r="E165" s="27">
        <v>234.99</v>
      </c>
      <c r="F165" s="28">
        <v>1325.34</v>
      </c>
      <c r="G165" s="4"/>
      <c r="H165" s="5">
        <f t="shared" si="138"/>
        <v>0</v>
      </c>
      <c r="I165" s="6"/>
      <c r="J165" s="5">
        <f t="shared" si="139"/>
        <v>0</v>
      </c>
      <c r="K165" s="5">
        <f t="shared" si="140"/>
        <v>0</v>
      </c>
      <c r="L165" s="5">
        <f t="shared" si="141"/>
        <v>0</v>
      </c>
      <c r="M165" s="5">
        <f t="shared" si="142"/>
        <v>5.64</v>
      </c>
      <c r="N165" s="5">
        <f t="shared" si="143"/>
        <v>1325.34</v>
      </c>
      <c r="O165" s="19" t="str">
        <f t="shared" si="129"/>
        <v xml:space="preserve"> </v>
      </c>
      <c r="P165" s="47">
        <f t="shared" si="144"/>
        <v>1</v>
      </c>
    </row>
    <row r="166" spans="1:16" ht="24" x14ac:dyDescent="0.2">
      <c r="A166" s="1" t="s">
        <v>225</v>
      </c>
      <c r="B166" s="7" t="s">
        <v>786</v>
      </c>
      <c r="C166" s="1" t="s">
        <v>35</v>
      </c>
      <c r="D166" s="27">
        <v>15.06</v>
      </c>
      <c r="E166" s="27">
        <v>234.99</v>
      </c>
      <c r="F166" s="28">
        <v>3538.95</v>
      </c>
      <c r="G166" s="4"/>
      <c r="H166" s="5">
        <f t="shared" si="138"/>
        <v>0</v>
      </c>
      <c r="I166" s="6"/>
      <c r="J166" s="5">
        <f t="shared" si="139"/>
        <v>0</v>
      </c>
      <c r="K166" s="5">
        <f t="shared" si="140"/>
        <v>0</v>
      </c>
      <c r="L166" s="5">
        <f t="shared" si="141"/>
        <v>0</v>
      </c>
      <c r="M166" s="5">
        <f t="shared" si="142"/>
        <v>15.06</v>
      </c>
      <c r="N166" s="5">
        <f t="shared" si="143"/>
        <v>3538.95</v>
      </c>
      <c r="O166" s="19" t="str">
        <f t="shared" si="129"/>
        <v xml:space="preserve"> </v>
      </c>
      <c r="P166" s="47">
        <f t="shared" si="144"/>
        <v>1</v>
      </c>
    </row>
    <row r="167" spans="1:16" ht="24" x14ac:dyDescent="0.2">
      <c r="A167" s="1" t="s">
        <v>226</v>
      </c>
      <c r="B167" s="7" t="s">
        <v>786</v>
      </c>
      <c r="C167" s="1" t="s">
        <v>35</v>
      </c>
      <c r="D167" s="27">
        <v>7.38</v>
      </c>
      <c r="E167" s="27">
        <v>234.99</v>
      </c>
      <c r="F167" s="28">
        <v>1734.23</v>
      </c>
      <c r="G167" s="4"/>
      <c r="H167" s="5">
        <f t="shared" si="138"/>
        <v>0</v>
      </c>
      <c r="I167" s="6"/>
      <c r="J167" s="5">
        <f t="shared" si="139"/>
        <v>0</v>
      </c>
      <c r="K167" s="5">
        <f t="shared" si="140"/>
        <v>0</v>
      </c>
      <c r="L167" s="5">
        <f t="shared" si="141"/>
        <v>0</v>
      </c>
      <c r="M167" s="5">
        <f t="shared" si="142"/>
        <v>7.38</v>
      </c>
      <c r="N167" s="5">
        <f t="shared" si="143"/>
        <v>1734.23</v>
      </c>
      <c r="O167" s="19" t="str">
        <f t="shared" si="129"/>
        <v xml:space="preserve"> </v>
      </c>
      <c r="P167" s="47">
        <f t="shared" si="144"/>
        <v>1</v>
      </c>
    </row>
    <row r="168" spans="1:16" ht="24" x14ac:dyDescent="0.2">
      <c r="A168" s="1" t="s">
        <v>227</v>
      </c>
      <c r="B168" s="7" t="s">
        <v>786</v>
      </c>
      <c r="C168" s="1" t="s">
        <v>35</v>
      </c>
      <c r="D168" s="27">
        <v>1.93</v>
      </c>
      <c r="E168" s="27">
        <v>234.99</v>
      </c>
      <c r="F168" s="27">
        <v>453.53</v>
      </c>
      <c r="G168" s="4"/>
      <c r="H168" s="5">
        <f t="shared" si="138"/>
        <v>0</v>
      </c>
      <c r="I168" s="6"/>
      <c r="J168" s="5">
        <f t="shared" si="139"/>
        <v>0</v>
      </c>
      <c r="K168" s="5">
        <f t="shared" si="140"/>
        <v>0</v>
      </c>
      <c r="L168" s="5">
        <f t="shared" si="141"/>
        <v>0</v>
      </c>
      <c r="M168" s="5">
        <f t="shared" si="142"/>
        <v>1.93</v>
      </c>
      <c r="N168" s="5">
        <f t="shared" si="143"/>
        <v>453.53</v>
      </c>
      <c r="O168" s="19" t="str">
        <f t="shared" si="129"/>
        <v xml:space="preserve"> </v>
      </c>
      <c r="P168" s="47">
        <f t="shared" si="144"/>
        <v>1</v>
      </c>
    </row>
    <row r="169" spans="1:16" ht="24" x14ac:dyDescent="0.2">
      <c r="A169" s="1" t="s">
        <v>228</v>
      </c>
      <c r="B169" s="7" t="s">
        <v>786</v>
      </c>
      <c r="C169" s="1" t="s">
        <v>35</v>
      </c>
      <c r="D169" s="27">
        <v>14.08</v>
      </c>
      <c r="E169" s="27">
        <v>234.99</v>
      </c>
      <c r="F169" s="28">
        <v>3308.66</v>
      </c>
      <c r="G169" s="4"/>
      <c r="H169" s="5">
        <f t="shared" si="138"/>
        <v>0</v>
      </c>
      <c r="I169" s="6"/>
      <c r="J169" s="5">
        <f t="shared" si="139"/>
        <v>0</v>
      </c>
      <c r="K169" s="5">
        <f t="shared" si="140"/>
        <v>0</v>
      </c>
      <c r="L169" s="5">
        <f t="shared" si="141"/>
        <v>0</v>
      </c>
      <c r="M169" s="5">
        <f t="shared" si="142"/>
        <v>14.08</v>
      </c>
      <c r="N169" s="5">
        <f t="shared" si="143"/>
        <v>3308.66</v>
      </c>
      <c r="O169" s="19" t="str">
        <f t="shared" si="129"/>
        <v xml:space="preserve"> </v>
      </c>
      <c r="P169" s="47">
        <f t="shared" si="144"/>
        <v>1</v>
      </c>
    </row>
    <row r="170" spans="1:16" ht="24" x14ac:dyDescent="0.2">
      <c r="A170" s="1" t="s">
        <v>229</v>
      </c>
      <c r="B170" s="7" t="s">
        <v>786</v>
      </c>
      <c r="C170" s="1" t="s">
        <v>35</v>
      </c>
      <c r="D170" s="27">
        <v>2.5299999999999998</v>
      </c>
      <c r="E170" s="27">
        <v>234.99</v>
      </c>
      <c r="F170" s="27">
        <v>594.52</v>
      </c>
      <c r="G170" s="4"/>
      <c r="H170" s="5">
        <f t="shared" si="138"/>
        <v>0</v>
      </c>
      <c r="I170" s="6"/>
      <c r="J170" s="5">
        <f t="shared" si="139"/>
        <v>0</v>
      </c>
      <c r="K170" s="5">
        <f t="shared" si="140"/>
        <v>0</v>
      </c>
      <c r="L170" s="5">
        <f t="shared" si="141"/>
        <v>0</v>
      </c>
      <c r="M170" s="5">
        <f t="shared" si="142"/>
        <v>2.5299999999999998</v>
      </c>
      <c r="N170" s="5">
        <f t="shared" si="143"/>
        <v>594.52</v>
      </c>
      <c r="O170" s="19" t="str">
        <f t="shared" si="129"/>
        <v xml:space="preserve"> </v>
      </c>
      <c r="P170" s="47">
        <f t="shared" si="144"/>
        <v>1</v>
      </c>
    </row>
    <row r="171" spans="1:16" ht="24" x14ac:dyDescent="0.2">
      <c r="A171" s="1" t="s">
        <v>230</v>
      </c>
      <c r="B171" s="7" t="s">
        <v>786</v>
      </c>
      <c r="C171" s="1" t="s">
        <v>35</v>
      </c>
      <c r="D171" s="27">
        <v>7.5</v>
      </c>
      <c r="E171" s="27">
        <v>234.99</v>
      </c>
      <c r="F171" s="28">
        <v>1762.43</v>
      </c>
      <c r="G171" s="4"/>
      <c r="H171" s="5">
        <f t="shared" si="138"/>
        <v>0</v>
      </c>
      <c r="I171" s="6"/>
      <c r="J171" s="5">
        <f t="shared" si="139"/>
        <v>0</v>
      </c>
      <c r="K171" s="5">
        <f t="shared" si="140"/>
        <v>0</v>
      </c>
      <c r="L171" s="5">
        <f t="shared" si="141"/>
        <v>0</v>
      </c>
      <c r="M171" s="5">
        <f t="shared" si="142"/>
        <v>7.5</v>
      </c>
      <c r="N171" s="5">
        <f t="shared" si="143"/>
        <v>1762.43</v>
      </c>
      <c r="O171" s="19" t="str">
        <f t="shared" si="129"/>
        <v xml:space="preserve"> </v>
      </c>
      <c r="P171" s="47">
        <f t="shared" si="144"/>
        <v>1</v>
      </c>
    </row>
    <row r="172" spans="1:16" ht="24" x14ac:dyDescent="0.2">
      <c r="A172" s="1" t="s">
        <v>231</v>
      </c>
      <c r="B172" s="7" t="s">
        <v>786</v>
      </c>
      <c r="C172" s="1" t="s">
        <v>35</v>
      </c>
      <c r="D172" s="27">
        <v>3.87</v>
      </c>
      <c r="E172" s="27">
        <v>234.99</v>
      </c>
      <c r="F172" s="27">
        <v>909.41</v>
      </c>
      <c r="G172" s="4"/>
      <c r="H172" s="5">
        <f t="shared" si="138"/>
        <v>0</v>
      </c>
      <c r="I172" s="6"/>
      <c r="J172" s="5">
        <f t="shared" si="139"/>
        <v>0</v>
      </c>
      <c r="K172" s="5">
        <f t="shared" si="140"/>
        <v>0</v>
      </c>
      <c r="L172" s="5">
        <f t="shared" si="141"/>
        <v>0</v>
      </c>
      <c r="M172" s="5">
        <f t="shared" si="142"/>
        <v>3.87</v>
      </c>
      <c r="N172" s="5">
        <f t="shared" si="143"/>
        <v>909.41</v>
      </c>
      <c r="O172" s="19" t="str">
        <f t="shared" si="129"/>
        <v xml:space="preserve"> </v>
      </c>
      <c r="P172" s="47">
        <f t="shared" si="144"/>
        <v>1</v>
      </c>
    </row>
    <row r="173" spans="1:16" ht="24" x14ac:dyDescent="0.2">
      <c r="A173" s="1" t="s">
        <v>232</v>
      </c>
      <c r="B173" s="7" t="s">
        <v>786</v>
      </c>
      <c r="C173" s="1" t="s">
        <v>35</v>
      </c>
      <c r="D173" s="27">
        <v>1.76</v>
      </c>
      <c r="E173" s="27">
        <v>234.99</v>
      </c>
      <c r="F173" s="27">
        <v>413.58</v>
      </c>
      <c r="G173" s="4"/>
      <c r="H173" s="5">
        <f t="shared" si="138"/>
        <v>0</v>
      </c>
      <c r="I173" s="6"/>
      <c r="J173" s="5">
        <f t="shared" si="139"/>
        <v>0</v>
      </c>
      <c r="K173" s="5">
        <f t="shared" si="140"/>
        <v>0</v>
      </c>
      <c r="L173" s="5">
        <f t="shared" si="141"/>
        <v>0</v>
      </c>
      <c r="M173" s="5">
        <f t="shared" si="142"/>
        <v>1.76</v>
      </c>
      <c r="N173" s="5">
        <f t="shared" si="143"/>
        <v>413.58</v>
      </c>
      <c r="O173" s="19" t="str">
        <f t="shared" si="129"/>
        <v xml:space="preserve"> </v>
      </c>
      <c r="P173" s="47">
        <f t="shared" si="144"/>
        <v>1</v>
      </c>
    </row>
    <row r="174" spans="1:16" x14ac:dyDescent="0.2">
      <c r="A174" s="29" t="s">
        <v>233</v>
      </c>
      <c r="B174" s="8" t="s">
        <v>234</v>
      </c>
      <c r="C174" s="30"/>
      <c r="D174" s="30"/>
      <c r="E174" s="30"/>
      <c r="F174" s="34">
        <f>SUM(F175:F183)</f>
        <v>14503.72</v>
      </c>
      <c r="G174" s="30"/>
      <c r="H174" s="34">
        <f>SUM(H175:H183)</f>
        <v>0</v>
      </c>
      <c r="I174" s="30"/>
      <c r="J174" s="34">
        <f>SUM(J175:J183)</f>
        <v>0</v>
      </c>
      <c r="K174" s="30"/>
      <c r="L174" s="34">
        <f>SUM(L175:L183)</f>
        <v>0</v>
      </c>
      <c r="M174" s="30"/>
      <c r="N174" s="34">
        <f>SUM(N175:N183)</f>
        <v>14503.72</v>
      </c>
      <c r="O174" s="20" t="str">
        <f t="shared" si="129"/>
        <v xml:space="preserve"> </v>
      </c>
      <c r="P174" s="46">
        <f t="shared" si="144"/>
        <v>1</v>
      </c>
    </row>
    <row r="175" spans="1:16" ht="48" x14ac:dyDescent="0.2">
      <c r="A175" s="1" t="s">
        <v>235</v>
      </c>
      <c r="B175" s="3" t="s">
        <v>953</v>
      </c>
      <c r="C175" s="1" t="s">
        <v>35</v>
      </c>
      <c r="D175" s="27">
        <v>16.43</v>
      </c>
      <c r="E175" s="27">
        <v>338.27</v>
      </c>
      <c r="F175" s="28">
        <v>5557.78</v>
      </c>
      <c r="G175" s="4"/>
      <c r="H175" s="5">
        <f t="shared" ref="H175:H183" si="145">ROUND(G175*E175,2)</f>
        <v>0</v>
      </c>
      <c r="I175" s="6"/>
      <c r="J175" s="5">
        <f t="shared" ref="J175:J183" si="146">ROUND(I175*E175,2)</f>
        <v>0</v>
      </c>
      <c r="K175" s="5">
        <f t="shared" ref="K175:K183" si="147">G175+I175</f>
        <v>0</v>
      </c>
      <c r="L175" s="5">
        <f t="shared" ref="L175:L183" si="148">H175+J175</f>
        <v>0</v>
      </c>
      <c r="M175" s="5">
        <f t="shared" ref="M175:M183" si="149">D175-K175</f>
        <v>16.43</v>
      </c>
      <c r="N175" s="5">
        <f t="shared" ref="N175:N183" si="150">F175-L175</f>
        <v>5557.78</v>
      </c>
      <c r="O175" s="19" t="str">
        <f t="shared" si="129"/>
        <v xml:space="preserve"> </v>
      </c>
      <c r="P175" s="47">
        <f t="shared" ref="P175:P184" si="151">IF((N175/F175)=0," ",(N175/F175))</f>
        <v>1</v>
      </c>
    </row>
    <row r="176" spans="1:16" ht="48" x14ac:dyDescent="0.2">
      <c r="A176" s="1" t="s">
        <v>236</v>
      </c>
      <c r="B176" s="3" t="s">
        <v>953</v>
      </c>
      <c r="C176" s="1" t="s">
        <v>35</v>
      </c>
      <c r="D176" s="27">
        <v>6.78</v>
      </c>
      <c r="E176" s="27">
        <v>338.27</v>
      </c>
      <c r="F176" s="28">
        <v>2293.4699999999998</v>
      </c>
      <c r="G176" s="4"/>
      <c r="H176" s="5">
        <f t="shared" si="145"/>
        <v>0</v>
      </c>
      <c r="I176" s="6"/>
      <c r="J176" s="5">
        <f t="shared" si="146"/>
        <v>0</v>
      </c>
      <c r="K176" s="5">
        <f t="shared" si="147"/>
        <v>0</v>
      </c>
      <c r="L176" s="5">
        <f t="shared" si="148"/>
        <v>0</v>
      </c>
      <c r="M176" s="5">
        <f t="shared" si="149"/>
        <v>6.78</v>
      </c>
      <c r="N176" s="5">
        <f t="shared" si="150"/>
        <v>2293.4699999999998</v>
      </c>
      <c r="O176" s="19" t="str">
        <f t="shared" si="129"/>
        <v xml:space="preserve"> </v>
      </c>
      <c r="P176" s="47">
        <f t="shared" si="151"/>
        <v>1</v>
      </c>
    </row>
    <row r="177" spans="1:16" ht="48" x14ac:dyDescent="0.2">
      <c r="A177" s="1" t="s">
        <v>237</v>
      </c>
      <c r="B177" s="3" t="s">
        <v>953</v>
      </c>
      <c r="C177" s="1" t="s">
        <v>35</v>
      </c>
      <c r="D177" s="27">
        <v>3.54</v>
      </c>
      <c r="E177" s="27">
        <v>338.27</v>
      </c>
      <c r="F177" s="28">
        <v>1197.48</v>
      </c>
      <c r="G177" s="4"/>
      <c r="H177" s="5">
        <f t="shared" si="145"/>
        <v>0</v>
      </c>
      <c r="I177" s="6"/>
      <c r="J177" s="5">
        <f t="shared" si="146"/>
        <v>0</v>
      </c>
      <c r="K177" s="5">
        <f t="shared" si="147"/>
        <v>0</v>
      </c>
      <c r="L177" s="5">
        <f t="shared" si="148"/>
        <v>0</v>
      </c>
      <c r="M177" s="5">
        <f t="shared" si="149"/>
        <v>3.54</v>
      </c>
      <c r="N177" s="5">
        <f t="shared" si="150"/>
        <v>1197.48</v>
      </c>
      <c r="O177" s="19" t="str">
        <f t="shared" si="129"/>
        <v xml:space="preserve"> </v>
      </c>
      <c r="P177" s="47">
        <f t="shared" si="151"/>
        <v>1</v>
      </c>
    </row>
    <row r="178" spans="1:16" ht="48" x14ac:dyDescent="0.2">
      <c r="A178" s="1" t="s">
        <v>238</v>
      </c>
      <c r="B178" s="3" t="s">
        <v>953</v>
      </c>
      <c r="C178" s="1" t="s">
        <v>35</v>
      </c>
      <c r="D178" s="27">
        <v>3.18</v>
      </c>
      <c r="E178" s="27">
        <v>338.27</v>
      </c>
      <c r="F178" s="28">
        <v>1075.7</v>
      </c>
      <c r="G178" s="4"/>
      <c r="H178" s="5">
        <f t="shared" si="145"/>
        <v>0</v>
      </c>
      <c r="I178" s="6"/>
      <c r="J178" s="5">
        <f t="shared" si="146"/>
        <v>0</v>
      </c>
      <c r="K178" s="5">
        <f t="shared" si="147"/>
        <v>0</v>
      </c>
      <c r="L178" s="5">
        <f t="shared" si="148"/>
        <v>0</v>
      </c>
      <c r="M178" s="5">
        <f t="shared" si="149"/>
        <v>3.18</v>
      </c>
      <c r="N178" s="5">
        <f t="shared" si="150"/>
        <v>1075.7</v>
      </c>
      <c r="O178" s="19" t="str">
        <f t="shared" si="129"/>
        <v xml:space="preserve"> </v>
      </c>
      <c r="P178" s="47">
        <f t="shared" si="151"/>
        <v>1</v>
      </c>
    </row>
    <row r="179" spans="1:16" ht="48" x14ac:dyDescent="0.2">
      <c r="A179" s="1" t="s">
        <v>239</v>
      </c>
      <c r="B179" s="3" t="s">
        <v>953</v>
      </c>
      <c r="C179" s="1" t="s">
        <v>35</v>
      </c>
      <c r="D179" s="27">
        <v>3.32</v>
      </c>
      <c r="E179" s="27">
        <v>338.27</v>
      </c>
      <c r="F179" s="28">
        <v>1123.06</v>
      </c>
      <c r="G179" s="4"/>
      <c r="H179" s="5">
        <f t="shared" si="145"/>
        <v>0</v>
      </c>
      <c r="I179" s="6"/>
      <c r="J179" s="5">
        <f t="shared" si="146"/>
        <v>0</v>
      </c>
      <c r="K179" s="5">
        <f t="shared" si="147"/>
        <v>0</v>
      </c>
      <c r="L179" s="5">
        <f t="shared" si="148"/>
        <v>0</v>
      </c>
      <c r="M179" s="5">
        <f t="shared" si="149"/>
        <v>3.32</v>
      </c>
      <c r="N179" s="5">
        <f t="shared" si="150"/>
        <v>1123.06</v>
      </c>
      <c r="O179" s="19" t="str">
        <f t="shared" si="129"/>
        <v xml:space="preserve"> </v>
      </c>
      <c r="P179" s="47">
        <f t="shared" si="151"/>
        <v>1</v>
      </c>
    </row>
    <row r="180" spans="1:16" ht="48" x14ac:dyDescent="0.2">
      <c r="A180" s="1" t="s">
        <v>240</v>
      </c>
      <c r="B180" s="3" t="s">
        <v>953</v>
      </c>
      <c r="C180" s="1" t="s">
        <v>35</v>
      </c>
      <c r="D180" s="27">
        <v>1.7</v>
      </c>
      <c r="E180" s="27">
        <v>338.27</v>
      </c>
      <c r="F180" s="27">
        <v>575.05999999999995</v>
      </c>
      <c r="G180" s="4"/>
      <c r="H180" s="5">
        <f t="shared" si="145"/>
        <v>0</v>
      </c>
      <c r="I180" s="6"/>
      <c r="J180" s="5">
        <f t="shared" si="146"/>
        <v>0</v>
      </c>
      <c r="K180" s="5">
        <f t="shared" si="147"/>
        <v>0</v>
      </c>
      <c r="L180" s="5">
        <f t="shared" si="148"/>
        <v>0</v>
      </c>
      <c r="M180" s="5">
        <f t="shared" si="149"/>
        <v>1.7</v>
      </c>
      <c r="N180" s="5">
        <f t="shared" si="150"/>
        <v>575.05999999999995</v>
      </c>
      <c r="O180" s="19" t="str">
        <f t="shared" si="129"/>
        <v xml:space="preserve"> </v>
      </c>
      <c r="P180" s="47">
        <f t="shared" si="151"/>
        <v>1</v>
      </c>
    </row>
    <row r="181" spans="1:16" ht="48" x14ac:dyDescent="0.2">
      <c r="A181" s="1" t="s">
        <v>241</v>
      </c>
      <c r="B181" s="3" t="s">
        <v>953</v>
      </c>
      <c r="C181" s="1" t="s">
        <v>35</v>
      </c>
      <c r="D181" s="27">
        <v>1.78</v>
      </c>
      <c r="E181" s="27">
        <v>338.27</v>
      </c>
      <c r="F181" s="27">
        <v>602.12</v>
      </c>
      <c r="G181" s="4"/>
      <c r="H181" s="5">
        <f t="shared" si="145"/>
        <v>0</v>
      </c>
      <c r="I181" s="6"/>
      <c r="J181" s="5">
        <f t="shared" si="146"/>
        <v>0</v>
      </c>
      <c r="K181" s="5">
        <f t="shared" si="147"/>
        <v>0</v>
      </c>
      <c r="L181" s="5">
        <f t="shared" si="148"/>
        <v>0</v>
      </c>
      <c r="M181" s="5">
        <f t="shared" si="149"/>
        <v>1.78</v>
      </c>
      <c r="N181" s="5">
        <f t="shared" si="150"/>
        <v>602.12</v>
      </c>
      <c r="O181" s="19" t="str">
        <f t="shared" si="129"/>
        <v xml:space="preserve"> </v>
      </c>
      <c r="P181" s="47">
        <f t="shared" si="151"/>
        <v>1</v>
      </c>
    </row>
    <row r="182" spans="1:16" ht="48" x14ac:dyDescent="0.2">
      <c r="A182" s="1" t="s">
        <v>242</v>
      </c>
      <c r="B182" s="3" t="s">
        <v>953</v>
      </c>
      <c r="C182" s="1" t="s">
        <v>35</v>
      </c>
      <c r="D182" s="27">
        <v>3.32</v>
      </c>
      <c r="E182" s="27">
        <v>338.27</v>
      </c>
      <c r="F182" s="28">
        <v>1123.06</v>
      </c>
      <c r="G182" s="4"/>
      <c r="H182" s="5">
        <f t="shared" si="145"/>
        <v>0</v>
      </c>
      <c r="I182" s="6"/>
      <c r="J182" s="5">
        <f t="shared" si="146"/>
        <v>0</v>
      </c>
      <c r="K182" s="5">
        <f t="shared" si="147"/>
        <v>0</v>
      </c>
      <c r="L182" s="5">
        <f t="shared" si="148"/>
        <v>0</v>
      </c>
      <c r="M182" s="5">
        <f t="shared" si="149"/>
        <v>3.32</v>
      </c>
      <c r="N182" s="5">
        <f t="shared" si="150"/>
        <v>1123.06</v>
      </c>
      <c r="O182" s="19" t="str">
        <f t="shared" si="129"/>
        <v xml:space="preserve"> </v>
      </c>
      <c r="P182" s="47">
        <f t="shared" si="151"/>
        <v>1</v>
      </c>
    </row>
    <row r="183" spans="1:16" ht="24" x14ac:dyDescent="0.2">
      <c r="A183" s="1" t="s">
        <v>243</v>
      </c>
      <c r="B183" s="3" t="s">
        <v>935</v>
      </c>
      <c r="C183" s="1" t="s">
        <v>35</v>
      </c>
      <c r="D183" s="27">
        <v>40.049999999999997</v>
      </c>
      <c r="E183" s="27">
        <v>23.87</v>
      </c>
      <c r="F183" s="27">
        <v>955.99</v>
      </c>
      <c r="G183" s="4"/>
      <c r="H183" s="5">
        <f t="shared" si="145"/>
        <v>0</v>
      </c>
      <c r="I183" s="6"/>
      <c r="J183" s="5">
        <f t="shared" si="146"/>
        <v>0</v>
      </c>
      <c r="K183" s="5">
        <f t="shared" si="147"/>
        <v>0</v>
      </c>
      <c r="L183" s="5">
        <f t="shared" si="148"/>
        <v>0</v>
      </c>
      <c r="M183" s="5">
        <f t="shared" si="149"/>
        <v>40.049999999999997</v>
      </c>
      <c r="N183" s="5">
        <f t="shared" si="150"/>
        <v>955.99</v>
      </c>
      <c r="O183" s="19" t="str">
        <f t="shared" si="129"/>
        <v xml:space="preserve"> </v>
      </c>
      <c r="P183" s="47">
        <f t="shared" si="151"/>
        <v>1</v>
      </c>
    </row>
    <row r="184" spans="1:16" x14ac:dyDescent="0.2">
      <c r="A184" s="29" t="s">
        <v>244</v>
      </c>
      <c r="B184" s="8" t="s">
        <v>245</v>
      </c>
      <c r="C184" s="30"/>
      <c r="D184" s="30"/>
      <c r="E184" s="30"/>
      <c r="F184" s="34">
        <f>SUM(F185:F186)</f>
        <v>2655.94</v>
      </c>
      <c r="G184" s="30"/>
      <c r="H184" s="34">
        <f>SUM(H185:H186)</f>
        <v>0</v>
      </c>
      <c r="I184" s="30"/>
      <c r="J184" s="34">
        <f>SUM(J185:J186)</f>
        <v>0</v>
      </c>
      <c r="K184" s="30"/>
      <c r="L184" s="34">
        <f>SUM(L185:L186)</f>
        <v>0</v>
      </c>
      <c r="M184" s="30"/>
      <c r="N184" s="34">
        <f>SUM(N185:N186)</f>
        <v>2655.94</v>
      </c>
      <c r="O184" s="20" t="str">
        <f t="shared" si="129"/>
        <v xml:space="preserve"> </v>
      </c>
      <c r="P184" s="46">
        <f t="shared" si="151"/>
        <v>1</v>
      </c>
    </row>
    <row r="185" spans="1:16" ht="36" customHeight="1" x14ac:dyDescent="0.2">
      <c r="A185" s="1" t="s">
        <v>246</v>
      </c>
      <c r="B185" s="7" t="s">
        <v>787</v>
      </c>
      <c r="C185" s="1" t="s">
        <v>35</v>
      </c>
      <c r="D185" s="27">
        <v>6.92</v>
      </c>
      <c r="E185" s="27">
        <v>217.7</v>
      </c>
      <c r="F185" s="28">
        <v>1506.48</v>
      </c>
      <c r="G185" s="4"/>
      <c r="H185" s="5">
        <f t="shared" ref="H185:H186" si="152">ROUND(G185*E185,2)</f>
        <v>0</v>
      </c>
      <c r="I185" s="6"/>
      <c r="J185" s="5">
        <f t="shared" ref="J185:J186" si="153">ROUND(I185*E185,2)</f>
        <v>0</v>
      </c>
      <c r="K185" s="5">
        <f t="shared" ref="K185:K186" si="154">G185+I185</f>
        <v>0</v>
      </c>
      <c r="L185" s="5">
        <f t="shared" ref="L185:L186" si="155">H185+J185</f>
        <v>0</v>
      </c>
      <c r="M185" s="5">
        <f t="shared" ref="M185:M186" si="156">D185-K185</f>
        <v>6.92</v>
      </c>
      <c r="N185" s="5">
        <f t="shared" ref="N185:N186" si="157">F185-L185</f>
        <v>1506.48</v>
      </c>
      <c r="O185" s="19" t="str">
        <f t="shared" si="129"/>
        <v xml:space="preserve"> </v>
      </c>
      <c r="P185" s="47">
        <f t="shared" ref="P185:P187" si="158">IF((N185/F185)=0," ",(N185/F185))</f>
        <v>1</v>
      </c>
    </row>
    <row r="186" spans="1:16" ht="37.5" customHeight="1" x14ac:dyDescent="0.2">
      <c r="A186" s="1" t="s">
        <v>247</v>
      </c>
      <c r="B186" s="7" t="s">
        <v>787</v>
      </c>
      <c r="C186" s="1" t="s">
        <v>35</v>
      </c>
      <c r="D186" s="27">
        <v>5.28</v>
      </c>
      <c r="E186" s="27">
        <v>217.7</v>
      </c>
      <c r="F186" s="28">
        <v>1149.46</v>
      </c>
      <c r="G186" s="4"/>
      <c r="H186" s="5">
        <f t="shared" si="152"/>
        <v>0</v>
      </c>
      <c r="I186" s="6"/>
      <c r="J186" s="5">
        <f t="shared" si="153"/>
        <v>0</v>
      </c>
      <c r="K186" s="5">
        <f t="shared" si="154"/>
        <v>0</v>
      </c>
      <c r="L186" s="5">
        <f t="shared" si="155"/>
        <v>0</v>
      </c>
      <c r="M186" s="5">
        <f t="shared" si="156"/>
        <v>5.28</v>
      </c>
      <c r="N186" s="5">
        <f t="shared" si="157"/>
        <v>1149.46</v>
      </c>
      <c r="O186" s="19" t="str">
        <f t="shared" si="129"/>
        <v xml:space="preserve"> </v>
      </c>
      <c r="P186" s="47">
        <f t="shared" si="158"/>
        <v>1</v>
      </c>
    </row>
    <row r="187" spans="1:16" x14ac:dyDescent="0.2">
      <c r="A187" s="29" t="s">
        <v>248</v>
      </c>
      <c r="B187" s="8" t="s">
        <v>249</v>
      </c>
      <c r="C187" s="30"/>
      <c r="D187" s="30"/>
      <c r="E187" s="30"/>
      <c r="F187" s="34">
        <f>SUM(F188:F191)</f>
        <v>24477.199999999997</v>
      </c>
      <c r="G187" s="30"/>
      <c r="H187" s="34">
        <f>SUM(H188:H191)</f>
        <v>0</v>
      </c>
      <c r="I187" s="30"/>
      <c r="J187" s="34">
        <f>SUM(J188:J191)</f>
        <v>0</v>
      </c>
      <c r="K187" s="30"/>
      <c r="L187" s="34">
        <f>SUM(L188:L191)</f>
        <v>0</v>
      </c>
      <c r="M187" s="30"/>
      <c r="N187" s="34">
        <f>SUM(N188:N191)</f>
        <v>24477.199999999997</v>
      </c>
      <c r="O187" s="20" t="str">
        <f t="shared" si="129"/>
        <v xml:space="preserve"> </v>
      </c>
      <c r="P187" s="46">
        <f t="shared" si="158"/>
        <v>1</v>
      </c>
    </row>
    <row r="188" spans="1:16" ht="60" x14ac:dyDescent="0.2">
      <c r="A188" s="1" t="s">
        <v>250</v>
      </c>
      <c r="B188" s="3" t="s">
        <v>954</v>
      </c>
      <c r="C188" s="1" t="s">
        <v>35</v>
      </c>
      <c r="D188" s="27">
        <v>17.670000000000002</v>
      </c>
      <c r="E188" s="27">
        <v>297.74</v>
      </c>
      <c r="F188" s="28">
        <v>5261.07</v>
      </c>
      <c r="G188" s="4"/>
      <c r="H188" s="5">
        <f t="shared" ref="H188:H191" si="159">ROUND(G188*E188,2)</f>
        <v>0</v>
      </c>
      <c r="I188" s="6"/>
      <c r="J188" s="5">
        <f t="shared" ref="J188:J191" si="160">ROUND(I188*E188,2)</f>
        <v>0</v>
      </c>
      <c r="K188" s="5">
        <f t="shared" ref="K188:K191" si="161">G188+I188</f>
        <v>0</v>
      </c>
      <c r="L188" s="5">
        <f t="shared" ref="L188:L191" si="162">H188+J188</f>
        <v>0</v>
      </c>
      <c r="M188" s="5">
        <f t="shared" ref="M188:M191" si="163">D188-K188</f>
        <v>17.670000000000002</v>
      </c>
      <c r="N188" s="5">
        <f t="shared" ref="N188:N191" si="164">F188-L188</f>
        <v>5261.07</v>
      </c>
      <c r="O188" s="19" t="str">
        <f t="shared" si="129"/>
        <v xml:space="preserve"> </v>
      </c>
      <c r="P188" s="47">
        <f t="shared" ref="P188:P193" si="165">IF((N188/F188)=0," ",(N188/F188))</f>
        <v>1</v>
      </c>
    </row>
    <row r="189" spans="1:16" ht="60" x14ac:dyDescent="0.2">
      <c r="A189" s="1" t="s">
        <v>251</v>
      </c>
      <c r="B189" s="3" t="s">
        <v>954</v>
      </c>
      <c r="C189" s="1" t="s">
        <v>35</v>
      </c>
      <c r="D189" s="27">
        <v>1.3</v>
      </c>
      <c r="E189" s="27">
        <v>297.74</v>
      </c>
      <c r="F189" s="27">
        <v>387.06</v>
      </c>
      <c r="G189" s="4"/>
      <c r="H189" s="5">
        <f t="shared" si="159"/>
        <v>0</v>
      </c>
      <c r="I189" s="6"/>
      <c r="J189" s="5">
        <f t="shared" si="160"/>
        <v>0</v>
      </c>
      <c r="K189" s="5">
        <f t="shared" si="161"/>
        <v>0</v>
      </c>
      <c r="L189" s="5">
        <f t="shared" si="162"/>
        <v>0</v>
      </c>
      <c r="M189" s="5">
        <f t="shared" si="163"/>
        <v>1.3</v>
      </c>
      <c r="N189" s="5">
        <f t="shared" si="164"/>
        <v>387.06</v>
      </c>
      <c r="O189" s="19" t="str">
        <f t="shared" si="129"/>
        <v xml:space="preserve"> </v>
      </c>
      <c r="P189" s="47">
        <f t="shared" si="165"/>
        <v>1</v>
      </c>
    </row>
    <row r="190" spans="1:16" ht="60" x14ac:dyDescent="0.2">
      <c r="A190" s="1" t="s">
        <v>252</v>
      </c>
      <c r="B190" s="3" t="s">
        <v>954</v>
      </c>
      <c r="C190" s="1" t="s">
        <v>35</v>
      </c>
      <c r="D190" s="27">
        <v>31.45</v>
      </c>
      <c r="E190" s="27">
        <v>297.74</v>
      </c>
      <c r="F190" s="28">
        <v>9363.92</v>
      </c>
      <c r="G190" s="4"/>
      <c r="H190" s="5">
        <f t="shared" si="159"/>
        <v>0</v>
      </c>
      <c r="I190" s="6"/>
      <c r="J190" s="5">
        <f t="shared" si="160"/>
        <v>0</v>
      </c>
      <c r="K190" s="5">
        <f t="shared" si="161"/>
        <v>0</v>
      </c>
      <c r="L190" s="5">
        <f t="shared" si="162"/>
        <v>0</v>
      </c>
      <c r="M190" s="5">
        <f t="shared" si="163"/>
        <v>31.45</v>
      </c>
      <c r="N190" s="5">
        <f t="shared" si="164"/>
        <v>9363.92</v>
      </c>
      <c r="O190" s="19" t="str">
        <f t="shared" si="129"/>
        <v xml:space="preserve"> </v>
      </c>
      <c r="P190" s="47">
        <f t="shared" si="165"/>
        <v>1</v>
      </c>
    </row>
    <row r="191" spans="1:16" ht="60" x14ac:dyDescent="0.2">
      <c r="A191" s="1" t="s">
        <v>253</v>
      </c>
      <c r="B191" s="3" t="s">
        <v>954</v>
      </c>
      <c r="C191" s="1" t="s">
        <v>35</v>
      </c>
      <c r="D191" s="27">
        <v>31.79</v>
      </c>
      <c r="E191" s="27">
        <v>297.74</v>
      </c>
      <c r="F191" s="28">
        <v>9465.15</v>
      </c>
      <c r="G191" s="4"/>
      <c r="H191" s="5">
        <f t="shared" si="159"/>
        <v>0</v>
      </c>
      <c r="I191" s="6"/>
      <c r="J191" s="5">
        <f t="shared" si="160"/>
        <v>0</v>
      </c>
      <c r="K191" s="5">
        <f t="shared" si="161"/>
        <v>0</v>
      </c>
      <c r="L191" s="5">
        <f t="shared" si="162"/>
        <v>0</v>
      </c>
      <c r="M191" s="5">
        <f t="shared" si="163"/>
        <v>31.79</v>
      </c>
      <c r="N191" s="5">
        <f t="shared" si="164"/>
        <v>9465.15</v>
      </c>
      <c r="O191" s="19" t="str">
        <f t="shared" si="129"/>
        <v xml:space="preserve"> </v>
      </c>
      <c r="P191" s="47">
        <f t="shared" si="165"/>
        <v>1</v>
      </c>
    </row>
    <row r="192" spans="1:16" x14ac:dyDescent="0.2">
      <c r="A192" s="29" t="s">
        <v>254</v>
      </c>
      <c r="B192" s="8" t="s">
        <v>255</v>
      </c>
      <c r="C192" s="30"/>
      <c r="D192" s="30"/>
      <c r="E192" s="30"/>
      <c r="F192" s="34">
        <f>F193+F200</f>
        <v>73587.19</v>
      </c>
      <c r="G192" s="30"/>
      <c r="H192" s="34">
        <f>H193+H200</f>
        <v>0</v>
      </c>
      <c r="I192" s="30"/>
      <c r="J192" s="34">
        <f>J193+J200</f>
        <v>0</v>
      </c>
      <c r="K192" s="29"/>
      <c r="L192" s="34">
        <f>L193+L200</f>
        <v>0</v>
      </c>
      <c r="M192" s="29"/>
      <c r="N192" s="34">
        <f>N193+N200</f>
        <v>73587.19</v>
      </c>
      <c r="O192" s="20" t="str">
        <f t="shared" ref="O192:O193" si="166">IF((L192/F192)=0," ",(L192/F192))</f>
        <v xml:space="preserve"> </v>
      </c>
      <c r="P192" s="46">
        <f t="shared" si="165"/>
        <v>1</v>
      </c>
    </row>
    <row r="193" spans="1:16" x14ac:dyDescent="0.2">
      <c r="A193" s="29" t="s">
        <v>256</v>
      </c>
      <c r="B193" s="8" t="s">
        <v>257</v>
      </c>
      <c r="C193" s="30"/>
      <c r="D193" s="30"/>
      <c r="E193" s="30"/>
      <c r="F193" s="34">
        <f>SUM(F194:F199)</f>
        <v>20719.54</v>
      </c>
      <c r="G193" s="30"/>
      <c r="H193" s="34">
        <f>SUM(H194:H199)</f>
        <v>0</v>
      </c>
      <c r="I193" s="30"/>
      <c r="J193" s="34">
        <f>SUM(J194:J199)</f>
        <v>0</v>
      </c>
      <c r="K193" s="30"/>
      <c r="L193" s="34">
        <f>SUM(L194:L199)</f>
        <v>0</v>
      </c>
      <c r="M193" s="30"/>
      <c r="N193" s="34">
        <f>SUM(N194:N199)</f>
        <v>20719.54</v>
      </c>
      <c r="O193" s="20" t="str">
        <f t="shared" si="166"/>
        <v xml:space="preserve"> </v>
      </c>
      <c r="P193" s="46">
        <f t="shared" si="165"/>
        <v>1</v>
      </c>
    </row>
    <row r="194" spans="1:16" ht="21" customHeight="1" x14ac:dyDescent="0.2">
      <c r="A194" s="1" t="s">
        <v>258</v>
      </c>
      <c r="B194" s="3" t="s">
        <v>259</v>
      </c>
      <c r="C194" s="1" t="s">
        <v>35</v>
      </c>
      <c r="D194" s="27">
        <v>174.34</v>
      </c>
      <c r="E194" s="27">
        <v>11.88</v>
      </c>
      <c r="F194" s="28">
        <v>2071.16</v>
      </c>
      <c r="G194" s="4"/>
      <c r="H194" s="5">
        <f t="shared" ref="H194:H199" si="167">ROUND(G194*E194,2)</f>
        <v>0</v>
      </c>
      <c r="I194" s="6"/>
      <c r="J194" s="5">
        <f t="shared" ref="J194:J199" si="168">ROUND(I194*E194,2)</f>
        <v>0</v>
      </c>
      <c r="K194" s="5">
        <f t="shared" ref="K194:K199" si="169">G194+I194</f>
        <v>0</v>
      </c>
      <c r="L194" s="5">
        <f t="shared" ref="L194:L199" si="170">H194+J194</f>
        <v>0</v>
      </c>
      <c r="M194" s="5">
        <f t="shared" ref="M194:M199" si="171">D194-K194</f>
        <v>174.34</v>
      </c>
      <c r="N194" s="5">
        <f t="shared" ref="N194:N199" si="172">F194-L194</f>
        <v>2071.16</v>
      </c>
      <c r="O194" s="19" t="str">
        <f t="shared" ref="O194:O205" si="173">IF((L194/F194)=0," ",(L194/F194))</f>
        <v xml:space="preserve"> </v>
      </c>
      <c r="P194" s="47">
        <f t="shared" ref="P194:P200" si="174">IF((N194/F194)=0," ",(N194/F194))</f>
        <v>1</v>
      </c>
    </row>
    <row r="195" spans="1:16" ht="24" x14ac:dyDescent="0.2">
      <c r="A195" s="1" t="s">
        <v>260</v>
      </c>
      <c r="B195" s="7" t="s">
        <v>788</v>
      </c>
      <c r="C195" s="1" t="s">
        <v>35</v>
      </c>
      <c r="D195" s="27">
        <v>174.34</v>
      </c>
      <c r="E195" s="27">
        <v>26.4</v>
      </c>
      <c r="F195" s="28">
        <v>4602.58</v>
      </c>
      <c r="G195" s="4"/>
      <c r="H195" s="5">
        <f t="shared" si="167"/>
        <v>0</v>
      </c>
      <c r="I195" s="6"/>
      <c r="J195" s="5">
        <f t="shared" si="168"/>
        <v>0</v>
      </c>
      <c r="K195" s="5">
        <f t="shared" si="169"/>
        <v>0</v>
      </c>
      <c r="L195" s="5">
        <f t="shared" si="170"/>
        <v>0</v>
      </c>
      <c r="M195" s="5">
        <f t="shared" si="171"/>
        <v>174.34</v>
      </c>
      <c r="N195" s="5">
        <f t="shared" si="172"/>
        <v>4602.58</v>
      </c>
      <c r="O195" s="19" t="str">
        <f t="shared" si="173"/>
        <v xml:space="preserve"> </v>
      </c>
      <c r="P195" s="47">
        <f t="shared" si="174"/>
        <v>1</v>
      </c>
    </row>
    <row r="196" spans="1:16" ht="24" x14ac:dyDescent="0.2">
      <c r="A196" s="1" t="s">
        <v>261</v>
      </c>
      <c r="B196" s="3" t="s">
        <v>955</v>
      </c>
      <c r="C196" s="1" t="s">
        <v>35</v>
      </c>
      <c r="D196" s="27">
        <v>174.34</v>
      </c>
      <c r="E196" s="27">
        <v>60.87</v>
      </c>
      <c r="F196" s="28">
        <v>10612.08</v>
      </c>
      <c r="G196" s="4"/>
      <c r="H196" s="5">
        <f t="shared" si="167"/>
        <v>0</v>
      </c>
      <c r="I196" s="6"/>
      <c r="J196" s="5">
        <f t="shared" si="168"/>
        <v>0</v>
      </c>
      <c r="K196" s="5">
        <f t="shared" si="169"/>
        <v>0</v>
      </c>
      <c r="L196" s="5">
        <f t="shared" si="170"/>
        <v>0</v>
      </c>
      <c r="M196" s="5">
        <f t="shared" si="171"/>
        <v>174.34</v>
      </c>
      <c r="N196" s="5">
        <f t="shared" si="172"/>
        <v>10612.08</v>
      </c>
      <c r="O196" s="19" t="str">
        <f t="shared" si="173"/>
        <v xml:space="preserve"> </v>
      </c>
      <c r="P196" s="47">
        <f t="shared" si="174"/>
        <v>1</v>
      </c>
    </row>
    <row r="197" spans="1:16" ht="24.75" customHeight="1" x14ac:dyDescent="0.2">
      <c r="A197" s="1" t="s">
        <v>262</v>
      </c>
      <c r="B197" s="7" t="s">
        <v>789</v>
      </c>
      <c r="C197" s="1" t="s">
        <v>68</v>
      </c>
      <c r="D197" s="27">
        <v>7.37</v>
      </c>
      <c r="E197" s="27">
        <v>35.57</v>
      </c>
      <c r="F197" s="27">
        <v>262.14999999999998</v>
      </c>
      <c r="G197" s="4"/>
      <c r="H197" s="5">
        <f t="shared" si="167"/>
        <v>0</v>
      </c>
      <c r="I197" s="6"/>
      <c r="J197" s="5">
        <f t="shared" si="168"/>
        <v>0</v>
      </c>
      <c r="K197" s="5">
        <f t="shared" si="169"/>
        <v>0</v>
      </c>
      <c r="L197" s="5">
        <f t="shared" si="170"/>
        <v>0</v>
      </c>
      <c r="M197" s="5">
        <f t="shared" si="171"/>
        <v>7.37</v>
      </c>
      <c r="N197" s="5">
        <f t="shared" si="172"/>
        <v>262.14999999999998</v>
      </c>
      <c r="O197" s="19" t="str">
        <f t="shared" si="173"/>
        <v xml:space="preserve"> </v>
      </c>
      <c r="P197" s="47">
        <f t="shared" si="174"/>
        <v>1</v>
      </c>
    </row>
    <row r="198" spans="1:16" ht="17.25" customHeight="1" x14ac:dyDescent="0.2">
      <c r="A198" s="1" t="s">
        <v>263</v>
      </c>
      <c r="B198" s="3" t="s">
        <v>264</v>
      </c>
      <c r="C198" s="1" t="s">
        <v>68</v>
      </c>
      <c r="D198" s="27">
        <v>21.28</v>
      </c>
      <c r="E198" s="27">
        <v>8.92</v>
      </c>
      <c r="F198" s="27">
        <v>189.82</v>
      </c>
      <c r="G198" s="4"/>
      <c r="H198" s="5">
        <f t="shared" si="167"/>
        <v>0</v>
      </c>
      <c r="I198" s="6"/>
      <c r="J198" s="5">
        <f t="shared" si="168"/>
        <v>0</v>
      </c>
      <c r="K198" s="5">
        <f t="shared" si="169"/>
        <v>0</v>
      </c>
      <c r="L198" s="5">
        <f t="shared" si="170"/>
        <v>0</v>
      </c>
      <c r="M198" s="5">
        <f t="shared" si="171"/>
        <v>21.28</v>
      </c>
      <c r="N198" s="5">
        <f t="shared" si="172"/>
        <v>189.82</v>
      </c>
      <c r="O198" s="19" t="str">
        <f t="shared" si="173"/>
        <v xml:space="preserve"> </v>
      </c>
      <c r="P198" s="47">
        <f t="shared" si="174"/>
        <v>1</v>
      </c>
    </row>
    <row r="199" spans="1:16" ht="36" x14ac:dyDescent="0.2">
      <c r="A199" s="1" t="s">
        <v>265</v>
      </c>
      <c r="B199" s="3" t="s">
        <v>956</v>
      </c>
      <c r="C199" s="1" t="s">
        <v>68</v>
      </c>
      <c r="D199" s="27">
        <v>21.28</v>
      </c>
      <c r="E199" s="27">
        <v>140.12</v>
      </c>
      <c r="F199" s="28">
        <v>2981.75</v>
      </c>
      <c r="G199" s="4"/>
      <c r="H199" s="5">
        <f t="shared" si="167"/>
        <v>0</v>
      </c>
      <c r="I199" s="6"/>
      <c r="J199" s="5">
        <f t="shared" si="168"/>
        <v>0</v>
      </c>
      <c r="K199" s="5">
        <f t="shared" si="169"/>
        <v>0</v>
      </c>
      <c r="L199" s="5">
        <f t="shared" si="170"/>
        <v>0</v>
      </c>
      <c r="M199" s="5">
        <f t="shared" si="171"/>
        <v>21.28</v>
      </c>
      <c r="N199" s="5">
        <f t="shared" si="172"/>
        <v>2981.75</v>
      </c>
      <c r="O199" s="19" t="str">
        <f t="shared" si="173"/>
        <v xml:space="preserve"> </v>
      </c>
      <c r="P199" s="47">
        <f t="shared" si="174"/>
        <v>1</v>
      </c>
    </row>
    <row r="200" spans="1:16" x14ac:dyDescent="0.2">
      <c r="A200" s="29" t="s">
        <v>266</v>
      </c>
      <c r="B200" s="8" t="s">
        <v>267</v>
      </c>
      <c r="C200" s="30"/>
      <c r="D200" s="30"/>
      <c r="E200" s="30"/>
      <c r="F200" s="34">
        <f>SUM(F201:F205)</f>
        <v>52867.65</v>
      </c>
      <c r="G200" s="30"/>
      <c r="H200" s="34">
        <f>SUM(H201:H205)</f>
        <v>0</v>
      </c>
      <c r="I200" s="30"/>
      <c r="J200" s="34">
        <f>SUM(J201:J205)</f>
        <v>0</v>
      </c>
      <c r="K200" s="30"/>
      <c r="L200" s="34">
        <f>SUM(L201:L205)</f>
        <v>0</v>
      </c>
      <c r="M200" s="30"/>
      <c r="N200" s="34">
        <f>SUM(N201:N205)</f>
        <v>52867.65</v>
      </c>
      <c r="O200" s="20" t="str">
        <f t="shared" si="173"/>
        <v xml:space="preserve"> </v>
      </c>
      <c r="P200" s="46">
        <f t="shared" si="174"/>
        <v>1</v>
      </c>
    </row>
    <row r="201" spans="1:16" ht="24" x14ac:dyDescent="0.2">
      <c r="A201" s="1" t="s">
        <v>268</v>
      </c>
      <c r="B201" s="3" t="s">
        <v>957</v>
      </c>
      <c r="C201" s="1" t="s">
        <v>35</v>
      </c>
      <c r="D201" s="27">
        <v>174.34</v>
      </c>
      <c r="E201" s="27">
        <v>96.69</v>
      </c>
      <c r="F201" s="28">
        <v>16856.93</v>
      </c>
      <c r="G201" s="4"/>
      <c r="H201" s="5">
        <f t="shared" ref="H201:H205" si="175">ROUND(G201*E201,2)</f>
        <v>0</v>
      </c>
      <c r="I201" s="6"/>
      <c r="J201" s="5">
        <f t="shared" ref="J201:J205" si="176">ROUND(I201*E201,2)</f>
        <v>0</v>
      </c>
      <c r="K201" s="5">
        <f t="shared" ref="K201:K205" si="177">G201+I201</f>
        <v>0</v>
      </c>
      <c r="L201" s="5">
        <f t="shared" ref="L201:L205" si="178">H201+J201</f>
        <v>0</v>
      </c>
      <c r="M201" s="5">
        <f t="shared" ref="M201:M205" si="179">D201-K201</f>
        <v>174.34</v>
      </c>
      <c r="N201" s="5">
        <f t="shared" ref="N201:N205" si="180">F201-L201</f>
        <v>16856.93</v>
      </c>
      <c r="O201" s="19" t="str">
        <f t="shared" si="173"/>
        <v xml:space="preserve"> </v>
      </c>
      <c r="P201" s="47">
        <f t="shared" ref="P201:P207" si="181">IF((N201/F201)=0," ",(N201/F201))</f>
        <v>1</v>
      </c>
    </row>
    <row r="202" spans="1:16" ht="36" x14ac:dyDescent="0.2">
      <c r="A202" s="1" t="s">
        <v>269</v>
      </c>
      <c r="B202" s="3" t="s">
        <v>958</v>
      </c>
      <c r="C202" s="1" t="s">
        <v>35</v>
      </c>
      <c r="D202" s="27">
        <v>174.34</v>
      </c>
      <c r="E202" s="27">
        <v>40.22</v>
      </c>
      <c r="F202" s="28">
        <v>7011.95</v>
      </c>
      <c r="G202" s="4"/>
      <c r="H202" s="5">
        <f t="shared" si="175"/>
        <v>0</v>
      </c>
      <c r="I202" s="6"/>
      <c r="J202" s="5">
        <f t="shared" si="176"/>
        <v>0</v>
      </c>
      <c r="K202" s="5">
        <f t="shared" si="177"/>
        <v>0</v>
      </c>
      <c r="L202" s="5">
        <f t="shared" si="178"/>
        <v>0</v>
      </c>
      <c r="M202" s="5">
        <f t="shared" si="179"/>
        <v>174.34</v>
      </c>
      <c r="N202" s="5">
        <f t="shared" si="180"/>
        <v>7011.95</v>
      </c>
      <c r="O202" s="19" t="str">
        <f t="shared" si="173"/>
        <v xml:space="preserve"> </v>
      </c>
      <c r="P202" s="47">
        <f t="shared" si="181"/>
        <v>1</v>
      </c>
    </row>
    <row r="203" spans="1:16" ht="36" customHeight="1" x14ac:dyDescent="0.2">
      <c r="A203" s="1" t="s">
        <v>270</v>
      </c>
      <c r="B203" s="7" t="s">
        <v>790</v>
      </c>
      <c r="C203" s="1" t="s">
        <v>35</v>
      </c>
      <c r="D203" s="27">
        <v>139.47</v>
      </c>
      <c r="E203" s="27">
        <v>141.88999999999999</v>
      </c>
      <c r="F203" s="28">
        <v>19789.400000000001</v>
      </c>
      <c r="G203" s="4"/>
      <c r="H203" s="5">
        <f t="shared" si="175"/>
        <v>0</v>
      </c>
      <c r="I203" s="6"/>
      <c r="J203" s="5">
        <f t="shared" si="176"/>
        <v>0</v>
      </c>
      <c r="K203" s="5">
        <f t="shared" si="177"/>
        <v>0</v>
      </c>
      <c r="L203" s="5">
        <f t="shared" si="178"/>
        <v>0</v>
      </c>
      <c r="M203" s="5">
        <f t="shared" si="179"/>
        <v>139.47</v>
      </c>
      <c r="N203" s="5">
        <f t="shared" si="180"/>
        <v>19789.400000000001</v>
      </c>
      <c r="O203" s="19" t="str">
        <f t="shared" si="173"/>
        <v xml:space="preserve"> </v>
      </c>
      <c r="P203" s="47">
        <f t="shared" si="181"/>
        <v>1</v>
      </c>
    </row>
    <row r="204" spans="1:16" ht="29.25" customHeight="1" x14ac:dyDescent="0.2">
      <c r="A204" s="1" t="s">
        <v>271</v>
      </c>
      <c r="B204" s="3" t="s">
        <v>959</v>
      </c>
      <c r="C204" s="1" t="s">
        <v>92</v>
      </c>
      <c r="D204" s="27">
        <v>8</v>
      </c>
      <c r="E204" s="27">
        <v>44.85</v>
      </c>
      <c r="F204" s="27">
        <v>358.8</v>
      </c>
      <c r="G204" s="4"/>
      <c r="H204" s="5">
        <f t="shared" si="175"/>
        <v>0</v>
      </c>
      <c r="I204" s="6"/>
      <c r="J204" s="5">
        <f t="shared" si="176"/>
        <v>0</v>
      </c>
      <c r="K204" s="5">
        <f t="shared" si="177"/>
        <v>0</v>
      </c>
      <c r="L204" s="5">
        <f t="shared" si="178"/>
        <v>0</v>
      </c>
      <c r="M204" s="5">
        <f t="shared" si="179"/>
        <v>8</v>
      </c>
      <c r="N204" s="5">
        <f t="shared" si="180"/>
        <v>358.8</v>
      </c>
      <c r="O204" s="19" t="str">
        <f t="shared" si="173"/>
        <v xml:space="preserve"> </v>
      </c>
      <c r="P204" s="47">
        <f t="shared" si="181"/>
        <v>1</v>
      </c>
    </row>
    <row r="205" spans="1:16" ht="36" x14ac:dyDescent="0.2">
      <c r="A205" s="1" t="s">
        <v>272</v>
      </c>
      <c r="B205" s="3" t="s">
        <v>960</v>
      </c>
      <c r="C205" s="1" t="s">
        <v>83</v>
      </c>
      <c r="D205" s="27">
        <v>1.1599999999999999</v>
      </c>
      <c r="E205" s="27">
        <v>7629.8</v>
      </c>
      <c r="F205" s="28">
        <v>8850.57</v>
      </c>
      <c r="G205" s="4"/>
      <c r="H205" s="5">
        <f t="shared" si="175"/>
        <v>0</v>
      </c>
      <c r="I205" s="6"/>
      <c r="J205" s="5">
        <f t="shared" si="176"/>
        <v>0</v>
      </c>
      <c r="K205" s="5">
        <f t="shared" si="177"/>
        <v>0</v>
      </c>
      <c r="L205" s="5">
        <f t="shared" si="178"/>
        <v>0</v>
      </c>
      <c r="M205" s="5">
        <f t="shared" si="179"/>
        <v>1.1599999999999999</v>
      </c>
      <c r="N205" s="5">
        <f t="shared" si="180"/>
        <v>8850.57</v>
      </c>
      <c r="O205" s="19" t="str">
        <f t="shared" si="173"/>
        <v xml:space="preserve"> </v>
      </c>
      <c r="P205" s="47">
        <f t="shared" si="181"/>
        <v>1</v>
      </c>
    </row>
    <row r="206" spans="1:16" x14ac:dyDescent="0.2">
      <c r="A206" s="29" t="s">
        <v>273</v>
      </c>
      <c r="B206" s="8" t="s">
        <v>274</v>
      </c>
      <c r="C206" s="30"/>
      <c r="D206" s="30"/>
      <c r="E206" s="30"/>
      <c r="F206" s="34">
        <f>F207+F217+F223+F238</f>
        <v>45840.6</v>
      </c>
      <c r="G206" s="30"/>
      <c r="H206" s="34">
        <f>H207+H217+H223+H238</f>
        <v>0</v>
      </c>
      <c r="I206" s="30"/>
      <c r="J206" s="34">
        <f>J207+J217+J223+J238</f>
        <v>0</v>
      </c>
      <c r="K206" s="30"/>
      <c r="L206" s="34">
        <f>L207+L217+L223+L238</f>
        <v>0</v>
      </c>
      <c r="M206" s="30"/>
      <c r="N206" s="34">
        <f>N207+N217+N223+N238</f>
        <v>45840.6</v>
      </c>
      <c r="O206" s="20" t="str">
        <f t="shared" ref="O206:O207" si="182">IF((L206/F206)=0," ",(L206/F206))</f>
        <v xml:space="preserve"> </v>
      </c>
      <c r="P206" s="46">
        <f t="shared" si="181"/>
        <v>1</v>
      </c>
    </row>
    <row r="207" spans="1:16" x14ac:dyDescent="0.2">
      <c r="A207" s="29" t="s">
        <v>275</v>
      </c>
      <c r="B207" s="8" t="s">
        <v>37</v>
      </c>
      <c r="C207" s="30"/>
      <c r="D207" s="30"/>
      <c r="E207" s="30"/>
      <c r="F207" s="34">
        <f>SUM(F208:F216)</f>
        <v>5612.74</v>
      </c>
      <c r="G207" s="30"/>
      <c r="H207" s="34">
        <f>SUM(H208:H216)</f>
        <v>0</v>
      </c>
      <c r="I207" s="30"/>
      <c r="J207" s="34">
        <f>SUM(J208:J216)</f>
        <v>0</v>
      </c>
      <c r="K207" s="30"/>
      <c r="L207" s="34">
        <f>SUM(L208:L216)</f>
        <v>0</v>
      </c>
      <c r="M207" s="30"/>
      <c r="N207" s="34">
        <f>SUM(N208:N216)</f>
        <v>5612.74</v>
      </c>
      <c r="O207" s="20" t="str">
        <f t="shared" si="182"/>
        <v xml:space="preserve"> </v>
      </c>
      <c r="P207" s="46">
        <f t="shared" si="181"/>
        <v>1</v>
      </c>
    </row>
    <row r="208" spans="1:16" ht="36" x14ac:dyDescent="0.2">
      <c r="A208" s="1" t="s">
        <v>276</v>
      </c>
      <c r="B208" s="3" t="s">
        <v>961</v>
      </c>
      <c r="C208" s="1" t="s">
        <v>68</v>
      </c>
      <c r="D208" s="27">
        <v>25.95</v>
      </c>
      <c r="E208" s="27">
        <v>68.41</v>
      </c>
      <c r="F208" s="28">
        <v>1775.24</v>
      </c>
      <c r="G208" s="4"/>
      <c r="H208" s="5">
        <f t="shared" ref="H208:H216" si="183">ROUND(G208*E208,2)</f>
        <v>0</v>
      </c>
      <c r="I208" s="6"/>
      <c r="J208" s="5">
        <f t="shared" ref="J208:J216" si="184">ROUND(I208*E208,2)</f>
        <v>0</v>
      </c>
      <c r="K208" s="5">
        <f t="shared" ref="K208:K216" si="185">G208+I208</f>
        <v>0</v>
      </c>
      <c r="L208" s="5">
        <f t="shared" ref="L208:L216" si="186">H208+J208</f>
        <v>0</v>
      </c>
      <c r="M208" s="5">
        <f t="shared" ref="M208:M216" si="187">D208-K208</f>
        <v>25.95</v>
      </c>
      <c r="N208" s="5">
        <f t="shared" ref="N208:N216" si="188">F208-L208</f>
        <v>1775.24</v>
      </c>
      <c r="O208" s="19" t="str">
        <f t="shared" ref="O208:O222" si="189">IF((L208/F208)=0," ",(L208/F208))</f>
        <v xml:space="preserve"> </v>
      </c>
      <c r="P208" s="47">
        <f t="shared" ref="P208:P217" si="190">IF((N208/F208)=0," ",(N208/F208))</f>
        <v>1</v>
      </c>
    </row>
    <row r="209" spans="1:16" ht="29.25" customHeight="1" x14ac:dyDescent="0.2">
      <c r="A209" s="1" t="s">
        <v>277</v>
      </c>
      <c r="B209" s="3" t="s">
        <v>938</v>
      </c>
      <c r="C209" s="1" t="s">
        <v>83</v>
      </c>
      <c r="D209" s="27">
        <v>15.36</v>
      </c>
      <c r="E209" s="27">
        <v>57.93</v>
      </c>
      <c r="F209" s="27">
        <v>889.8</v>
      </c>
      <c r="G209" s="4"/>
      <c r="H209" s="5">
        <f t="shared" si="183"/>
        <v>0</v>
      </c>
      <c r="I209" s="6"/>
      <c r="J209" s="5">
        <f t="shared" si="184"/>
        <v>0</v>
      </c>
      <c r="K209" s="5">
        <f t="shared" si="185"/>
        <v>0</v>
      </c>
      <c r="L209" s="5">
        <f t="shared" si="186"/>
        <v>0</v>
      </c>
      <c r="M209" s="5">
        <f t="shared" si="187"/>
        <v>15.36</v>
      </c>
      <c r="N209" s="5">
        <f t="shared" si="188"/>
        <v>889.8</v>
      </c>
      <c r="O209" s="19" t="str">
        <f t="shared" si="189"/>
        <v xml:space="preserve"> </v>
      </c>
      <c r="P209" s="47">
        <f t="shared" si="190"/>
        <v>1</v>
      </c>
    </row>
    <row r="210" spans="1:16" ht="18" customHeight="1" x14ac:dyDescent="0.2">
      <c r="A210" s="1" t="s">
        <v>278</v>
      </c>
      <c r="B210" s="3" t="s">
        <v>279</v>
      </c>
      <c r="C210" s="1" t="s">
        <v>35</v>
      </c>
      <c r="D210" s="27">
        <v>24</v>
      </c>
      <c r="E210" s="27">
        <v>61.44</v>
      </c>
      <c r="F210" s="28">
        <v>1474.56</v>
      </c>
      <c r="G210" s="4"/>
      <c r="H210" s="5">
        <f t="shared" si="183"/>
        <v>0</v>
      </c>
      <c r="I210" s="6"/>
      <c r="J210" s="5">
        <f t="shared" si="184"/>
        <v>0</v>
      </c>
      <c r="K210" s="5">
        <f t="shared" si="185"/>
        <v>0</v>
      </c>
      <c r="L210" s="5">
        <f t="shared" si="186"/>
        <v>0</v>
      </c>
      <c r="M210" s="5">
        <f t="shared" si="187"/>
        <v>24</v>
      </c>
      <c r="N210" s="5">
        <f t="shared" si="188"/>
        <v>1474.56</v>
      </c>
      <c r="O210" s="19" t="str">
        <f t="shared" si="189"/>
        <v xml:space="preserve"> </v>
      </c>
      <c r="P210" s="47">
        <f t="shared" si="190"/>
        <v>1</v>
      </c>
    </row>
    <row r="211" spans="1:16" ht="48" x14ac:dyDescent="0.2">
      <c r="A211" s="1" t="s">
        <v>280</v>
      </c>
      <c r="B211" s="3" t="s">
        <v>962</v>
      </c>
      <c r="C211" s="1" t="s">
        <v>83</v>
      </c>
      <c r="D211" s="27">
        <v>9.36</v>
      </c>
      <c r="E211" s="27">
        <v>18.16</v>
      </c>
      <c r="F211" s="27">
        <v>169.98</v>
      </c>
      <c r="G211" s="4"/>
      <c r="H211" s="5">
        <f t="shared" si="183"/>
        <v>0</v>
      </c>
      <c r="I211" s="6"/>
      <c r="J211" s="5">
        <f t="shared" si="184"/>
        <v>0</v>
      </c>
      <c r="K211" s="5">
        <f t="shared" si="185"/>
        <v>0</v>
      </c>
      <c r="L211" s="5">
        <f t="shared" si="186"/>
        <v>0</v>
      </c>
      <c r="M211" s="5">
        <f t="shared" si="187"/>
        <v>9.36</v>
      </c>
      <c r="N211" s="5">
        <f t="shared" si="188"/>
        <v>169.98</v>
      </c>
      <c r="O211" s="19" t="str">
        <f t="shared" si="189"/>
        <v xml:space="preserve"> </v>
      </c>
      <c r="P211" s="47">
        <f t="shared" si="190"/>
        <v>1</v>
      </c>
    </row>
    <row r="212" spans="1:16" ht="18" customHeight="1" x14ac:dyDescent="0.2">
      <c r="A212" s="1" t="s">
        <v>281</v>
      </c>
      <c r="B212" s="3" t="s">
        <v>282</v>
      </c>
      <c r="C212" s="1" t="s">
        <v>83</v>
      </c>
      <c r="D212" s="27">
        <v>6</v>
      </c>
      <c r="E212" s="27">
        <v>10.31</v>
      </c>
      <c r="F212" s="27">
        <v>61.86</v>
      </c>
      <c r="G212" s="4"/>
      <c r="H212" s="5">
        <f t="shared" si="183"/>
        <v>0</v>
      </c>
      <c r="I212" s="6"/>
      <c r="J212" s="5">
        <f t="shared" si="184"/>
        <v>0</v>
      </c>
      <c r="K212" s="5">
        <f t="shared" si="185"/>
        <v>0</v>
      </c>
      <c r="L212" s="5">
        <f t="shared" si="186"/>
        <v>0</v>
      </c>
      <c r="M212" s="5">
        <f t="shared" si="187"/>
        <v>6</v>
      </c>
      <c r="N212" s="5">
        <f t="shared" si="188"/>
        <v>61.86</v>
      </c>
      <c r="O212" s="19" t="str">
        <f t="shared" si="189"/>
        <v xml:space="preserve"> </v>
      </c>
      <c r="P212" s="47">
        <f t="shared" si="190"/>
        <v>1</v>
      </c>
    </row>
    <row r="213" spans="1:16" ht="36" x14ac:dyDescent="0.2">
      <c r="A213" s="1" t="s">
        <v>283</v>
      </c>
      <c r="B213" s="3" t="s">
        <v>964</v>
      </c>
      <c r="C213" s="1" t="s">
        <v>142</v>
      </c>
      <c r="D213" s="27">
        <v>206.1</v>
      </c>
      <c r="E213" s="27">
        <v>1.01</v>
      </c>
      <c r="F213" s="27">
        <v>208.16</v>
      </c>
      <c r="G213" s="4"/>
      <c r="H213" s="5">
        <f t="shared" si="183"/>
        <v>0</v>
      </c>
      <c r="I213" s="6"/>
      <c r="J213" s="5">
        <f t="shared" si="184"/>
        <v>0</v>
      </c>
      <c r="K213" s="5">
        <f t="shared" si="185"/>
        <v>0</v>
      </c>
      <c r="L213" s="5">
        <f t="shared" si="186"/>
        <v>0</v>
      </c>
      <c r="M213" s="5">
        <f t="shared" si="187"/>
        <v>206.1</v>
      </c>
      <c r="N213" s="5">
        <f t="shared" si="188"/>
        <v>208.16</v>
      </c>
      <c r="O213" s="19" t="str">
        <f t="shared" si="189"/>
        <v xml:space="preserve"> </v>
      </c>
      <c r="P213" s="47">
        <f t="shared" si="190"/>
        <v>1</v>
      </c>
    </row>
    <row r="214" spans="1:16" ht="24" x14ac:dyDescent="0.2">
      <c r="A214" s="1" t="s">
        <v>284</v>
      </c>
      <c r="B214" s="3" t="s">
        <v>944</v>
      </c>
      <c r="C214" s="1" t="s">
        <v>144</v>
      </c>
      <c r="D214" s="27">
        <v>8.1</v>
      </c>
      <c r="E214" s="27">
        <v>36.950000000000003</v>
      </c>
      <c r="F214" s="27">
        <v>299.3</v>
      </c>
      <c r="G214" s="4"/>
      <c r="H214" s="5">
        <f t="shared" si="183"/>
        <v>0</v>
      </c>
      <c r="I214" s="6"/>
      <c r="J214" s="5">
        <f t="shared" si="184"/>
        <v>0</v>
      </c>
      <c r="K214" s="5">
        <f t="shared" si="185"/>
        <v>0</v>
      </c>
      <c r="L214" s="5">
        <f t="shared" si="186"/>
        <v>0</v>
      </c>
      <c r="M214" s="5">
        <f t="shared" si="187"/>
        <v>8.1</v>
      </c>
      <c r="N214" s="5">
        <f t="shared" si="188"/>
        <v>299.3</v>
      </c>
      <c r="O214" s="19" t="str">
        <f t="shared" si="189"/>
        <v xml:space="preserve"> </v>
      </c>
      <c r="P214" s="47">
        <f t="shared" si="190"/>
        <v>1</v>
      </c>
    </row>
    <row r="215" spans="1:16" ht="18.75" customHeight="1" x14ac:dyDescent="0.2">
      <c r="A215" s="1" t="s">
        <v>285</v>
      </c>
      <c r="B215" s="3" t="s">
        <v>286</v>
      </c>
      <c r="C215" s="1" t="s">
        <v>28</v>
      </c>
      <c r="D215" s="27">
        <v>2</v>
      </c>
      <c r="E215" s="27">
        <v>17.12</v>
      </c>
      <c r="F215" s="27">
        <v>34.24</v>
      </c>
      <c r="G215" s="4"/>
      <c r="H215" s="5">
        <f t="shared" si="183"/>
        <v>0</v>
      </c>
      <c r="I215" s="6"/>
      <c r="J215" s="5">
        <f t="shared" si="184"/>
        <v>0</v>
      </c>
      <c r="K215" s="5">
        <f t="shared" si="185"/>
        <v>0</v>
      </c>
      <c r="L215" s="5">
        <f t="shared" si="186"/>
        <v>0</v>
      </c>
      <c r="M215" s="5">
        <f t="shared" si="187"/>
        <v>2</v>
      </c>
      <c r="N215" s="5">
        <f t="shared" si="188"/>
        <v>34.24</v>
      </c>
      <c r="O215" s="19" t="str">
        <f t="shared" si="189"/>
        <v xml:space="preserve"> </v>
      </c>
      <c r="P215" s="47">
        <f t="shared" si="190"/>
        <v>1</v>
      </c>
    </row>
    <row r="216" spans="1:16" ht="24" x14ac:dyDescent="0.2">
      <c r="A216" s="1" t="s">
        <v>287</v>
      </c>
      <c r="B216" s="3" t="s">
        <v>963</v>
      </c>
      <c r="C216" s="1" t="s">
        <v>288</v>
      </c>
      <c r="D216" s="27">
        <v>24</v>
      </c>
      <c r="E216" s="27">
        <v>29.15</v>
      </c>
      <c r="F216" s="27">
        <v>699.6</v>
      </c>
      <c r="G216" s="4"/>
      <c r="H216" s="5">
        <f t="shared" si="183"/>
        <v>0</v>
      </c>
      <c r="I216" s="6"/>
      <c r="J216" s="5">
        <f t="shared" si="184"/>
        <v>0</v>
      </c>
      <c r="K216" s="5">
        <f t="shared" si="185"/>
        <v>0</v>
      </c>
      <c r="L216" s="5">
        <f t="shared" si="186"/>
        <v>0</v>
      </c>
      <c r="M216" s="5">
        <f t="shared" si="187"/>
        <v>24</v>
      </c>
      <c r="N216" s="5">
        <f t="shared" si="188"/>
        <v>699.6</v>
      </c>
      <c r="O216" s="19" t="str">
        <f t="shared" si="189"/>
        <v xml:space="preserve"> </v>
      </c>
      <c r="P216" s="47">
        <f t="shared" si="190"/>
        <v>1</v>
      </c>
    </row>
    <row r="217" spans="1:16" x14ac:dyDescent="0.2">
      <c r="A217" s="29" t="s">
        <v>289</v>
      </c>
      <c r="B217" s="8" t="s">
        <v>290</v>
      </c>
      <c r="C217" s="30"/>
      <c r="D217" s="30"/>
      <c r="E217" s="30"/>
      <c r="F217" s="34">
        <f>SUM(F218:F221)</f>
        <v>7761.28</v>
      </c>
      <c r="G217" s="30"/>
      <c r="H217" s="34">
        <f>SUM(H218:H221)</f>
        <v>0</v>
      </c>
      <c r="I217" s="30"/>
      <c r="J217" s="34">
        <f>SUM(J218:J221)</f>
        <v>0</v>
      </c>
      <c r="K217" s="30"/>
      <c r="L217" s="34">
        <f>SUM(L218:L221)</f>
        <v>0</v>
      </c>
      <c r="M217" s="30"/>
      <c r="N217" s="34">
        <f>SUM(N218:N221)</f>
        <v>7761.28</v>
      </c>
      <c r="O217" s="20" t="str">
        <f t="shared" si="189"/>
        <v xml:space="preserve"> </v>
      </c>
      <c r="P217" s="46">
        <f t="shared" si="190"/>
        <v>1</v>
      </c>
    </row>
    <row r="218" spans="1:16" ht="34.5" customHeight="1" x14ac:dyDescent="0.2">
      <c r="A218" s="1" t="s">
        <v>291</v>
      </c>
      <c r="B218" s="3" t="s">
        <v>292</v>
      </c>
      <c r="C218" s="1" t="s">
        <v>83</v>
      </c>
      <c r="D218" s="27">
        <v>6</v>
      </c>
      <c r="E218" s="27">
        <v>618.59</v>
      </c>
      <c r="F218" s="28">
        <v>3711.54</v>
      </c>
      <c r="G218" s="4"/>
      <c r="H218" s="5">
        <f t="shared" ref="H218:H220" si="191">ROUND(G218*E218,2)</f>
        <v>0</v>
      </c>
      <c r="I218" s="6"/>
      <c r="J218" s="5">
        <f t="shared" ref="J218:J220" si="192">ROUND(I218*E218,2)</f>
        <v>0</v>
      </c>
      <c r="K218" s="5">
        <f t="shared" ref="K218:K220" si="193">G218+I218</f>
        <v>0</v>
      </c>
      <c r="L218" s="5">
        <f t="shared" ref="L218:L220" si="194">H218+J218</f>
        <v>0</v>
      </c>
      <c r="M218" s="5">
        <f t="shared" ref="M218:M220" si="195">D218-K218</f>
        <v>6</v>
      </c>
      <c r="N218" s="5">
        <f t="shared" ref="N218:N220" si="196">F218-L218</f>
        <v>3711.54</v>
      </c>
      <c r="O218" s="19" t="str">
        <f t="shared" si="189"/>
        <v xml:space="preserve"> </v>
      </c>
      <c r="P218" s="47">
        <f t="shared" ref="P218:P221" si="197">IF((N218/F218)=0," ",(N218/F218))</f>
        <v>1</v>
      </c>
    </row>
    <row r="219" spans="1:16" ht="34.5" customHeight="1" x14ac:dyDescent="0.2">
      <c r="A219" s="1" t="s">
        <v>293</v>
      </c>
      <c r="B219" s="7" t="s">
        <v>791</v>
      </c>
      <c r="C219" s="1" t="s">
        <v>83</v>
      </c>
      <c r="D219" s="27">
        <v>6</v>
      </c>
      <c r="E219" s="27">
        <v>34.53</v>
      </c>
      <c r="F219" s="27">
        <v>207.18</v>
      </c>
      <c r="G219" s="4"/>
      <c r="H219" s="5">
        <f t="shared" si="191"/>
        <v>0</v>
      </c>
      <c r="I219" s="6"/>
      <c r="J219" s="5">
        <f t="shared" si="192"/>
        <v>0</v>
      </c>
      <c r="K219" s="5">
        <f t="shared" si="193"/>
        <v>0</v>
      </c>
      <c r="L219" s="5">
        <f t="shared" si="194"/>
        <v>0</v>
      </c>
      <c r="M219" s="5">
        <f t="shared" si="195"/>
        <v>6</v>
      </c>
      <c r="N219" s="5">
        <f t="shared" si="196"/>
        <v>207.18</v>
      </c>
      <c r="O219" s="19" t="str">
        <f t="shared" si="189"/>
        <v xml:space="preserve"> </v>
      </c>
      <c r="P219" s="47">
        <f t="shared" si="197"/>
        <v>1</v>
      </c>
    </row>
    <row r="220" spans="1:16" ht="24" x14ac:dyDescent="0.2">
      <c r="A220" s="1" t="s">
        <v>294</v>
      </c>
      <c r="B220" s="3" t="s">
        <v>965</v>
      </c>
      <c r="C220" s="1" t="s">
        <v>35</v>
      </c>
      <c r="D220" s="27">
        <v>24</v>
      </c>
      <c r="E220" s="27">
        <v>151.88999999999999</v>
      </c>
      <c r="F220" s="28">
        <v>3645.36</v>
      </c>
      <c r="G220" s="4"/>
      <c r="H220" s="5">
        <f t="shared" si="191"/>
        <v>0</v>
      </c>
      <c r="I220" s="6"/>
      <c r="J220" s="5">
        <f t="shared" si="192"/>
        <v>0</v>
      </c>
      <c r="K220" s="5">
        <f t="shared" si="193"/>
        <v>0</v>
      </c>
      <c r="L220" s="5">
        <f t="shared" si="194"/>
        <v>0</v>
      </c>
      <c r="M220" s="5">
        <f t="shared" si="195"/>
        <v>24</v>
      </c>
      <c r="N220" s="5">
        <f t="shared" si="196"/>
        <v>3645.36</v>
      </c>
      <c r="O220" s="19" t="str">
        <f t="shared" si="189"/>
        <v xml:space="preserve"> </v>
      </c>
      <c r="P220" s="47">
        <f t="shared" si="197"/>
        <v>1</v>
      </c>
    </row>
    <row r="221" spans="1:16" ht="24" x14ac:dyDescent="0.2">
      <c r="A221" s="29" t="s">
        <v>295</v>
      </c>
      <c r="B221" s="8" t="s">
        <v>296</v>
      </c>
      <c r="C221" s="30"/>
      <c r="D221" s="30"/>
      <c r="E221" s="30"/>
      <c r="F221" s="36">
        <f>F222</f>
        <v>197.2</v>
      </c>
      <c r="G221" s="30"/>
      <c r="H221" s="36">
        <f>H222</f>
        <v>0</v>
      </c>
      <c r="I221" s="30"/>
      <c r="J221" s="36">
        <f>J222</f>
        <v>0</v>
      </c>
      <c r="K221" s="30"/>
      <c r="L221" s="36">
        <f>L222</f>
        <v>0</v>
      </c>
      <c r="M221" s="30"/>
      <c r="N221" s="36">
        <f>N222</f>
        <v>197.2</v>
      </c>
      <c r="O221" s="20" t="str">
        <f t="shared" si="189"/>
        <v xml:space="preserve"> </v>
      </c>
      <c r="P221" s="46">
        <f t="shared" si="197"/>
        <v>1</v>
      </c>
    </row>
    <row r="222" spans="1:16" ht="30.75" customHeight="1" x14ac:dyDescent="0.2">
      <c r="A222" s="1" t="s">
        <v>967</v>
      </c>
      <c r="B222" s="7" t="s">
        <v>792</v>
      </c>
      <c r="C222" s="1" t="s">
        <v>41</v>
      </c>
      <c r="D222" s="27">
        <v>8</v>
      </c>
      <c r="E222" s="27">
        <v>24.65</v>
      </c>
      <c r="F222" s="27">
        <v>197.2</v>
      </c>
      <c r="G222" s="4"/>
      <c r="H222" s="5">
        <f t="shared" ref="H222" si="198">ROUND(G222*E222,2)</f>
        <v>0</v>
      </c>
      <c r="I222" s="6"/>
      <c r="J222" s="5">
        <f t="shared" ref="J222" si="199">ROUND(I222*E222,2)</f>
        <v>0</v>
      </c>
      <c r="K222" s="5">
        <f t="shared" ref="K222" si="200">G222+I222</f>
        <v>0</v>
      </c>
      <c r="L222" s="5">
        <f t="shared" ref="L222" si="201">H222+J222</f>
        <v>0</v>
      </c>
      <c r="M222" s="5">
        <f t="shared" ref="M222" si="202">D222-K222</f>
        <v>8</v>
      </c>
      <c r="N222" s="5">
        <f t="shared" ref="N222" si="203">F222-L222</f>
        <v>197.2</v>
      </c>
      <c r="O222" s="19" t="str">
        <f t="shared" si="189"/>
        <v xml:space="preserve"> </v>
      </c>
      <c r="P222" s="47">
        <f t="shared" ref="P222:P224" si="204">IF((N222/F222)=0," ",(N222/F222))</f>
        <v>1</v>
      </c>
    </row>
    <row r="223" spans="1:16" x14ac:dyDescent="0.2">
      <c r="A223" s="29" t="s">
        <v>297</v>
      </c>
      <c r="B223" s="8" t="s">
        <v>99</v>
      </c>
      <c r="C223" s="30"/>
      <c r="D223" s="30"/>
      <c r="E223" s="30"/>
      <c r="F223" s="34">
        <f>F224+F228+F231+F235</f>
        <v>18338.34</v>
      </c>
      <c r="G223" s="30"/>
      <c r="H223" s="34">
        <f>H224+H228+H231+H235</f>
        <v>0</v>
      </c>
      <c r="I223" s="30"/>
      <c r="J223" s="34">
        <f>J224+J228+J231+J235</f>
        <v>0</v>
      </c>
      <c r="K223" s="29"/>
      <c r="L223" s="34">
        <f>L224+L228+L231+L235</f>
        <v>0</v>
      </c>
      <c r="M223" s="29"/>
      <c r="N223" s="34">
        <f>N224+N228+N231+N235</f>
        <v>18338.34</v>
      </c>
      <c r="O223" s="20" t="str">
        <f t="shared" ref="O223:O224" si="205">IF((L223/F223)=0," ",(L223/F223))</f>
        <v xml:space="preserve"> </v>
      </c>
      <c r="P223" s="46">
        <f t="shared" si="204"/>
        <v>1</v>
      </c>
    </row>
    <row r="224" spans="1:16" ht="24" x14ac:dyDescent="0.2">
      <c r="A224" s="29" t="s">
        <v>298</v>
      </c>
      <c r="B224" s="8" t="s">
        <v>299</v>
      </c>
      <c r="C224" s="30"/>
      <c r="D224" s="30"/>
      <c r="E224" s="30"/>
      <c r="F224" s="34">
        <f>SUM(F225:F227)</f>
        <v>5152.57</v>
      </c>
      <c r="G224" s="30"/>
      <c r="H224" s="34">
        <f>SUM(H225:H227)</f>
        <v>0</v>
      </c>
      <c r="I224" s="30"/>
      <c r="J224" s="34">
        <f>SUM(J225:J227)</f>
        <v>0</v>
      </c>
      <c r="K224" s="29"/>
      <c r="L224" s="34">
        <f>SUM(L225:L227)</f>
        <v>0</v>
      </c>
      <c r="M224" s="29"/>
      <c r="N224" s="34">
        <f>SUM(N225:N227)</f>
        <v>5152.57</v>
      </c>
      <c r="O224" s="20" t="str">
        <f t="shared" si="205"/>
        <v xml:space="preserve"> </v>
      </c>
      <c r="P224" s="46">
        <f t="shared" si="204"/>
        <v>1</v>
      </c>
    </row>
    <row r="225" spans="1:16" ht="36" x14ac:dyDescent="0.2">
      <c r="A225" s="1" t="s">
        <v>968</v>
      </c>
      <c r="B225" s="3" t="s">
        <v>966</v>
      </c>
      <c r="C225" s="1" t="s">
        <v>83</v>
      </c>
      <c r="D225" s="27">
        <v>40.369999999999997</v>
      </c>
      <c r="E225" s="27">
        <v>61.43</v>
      </c>
      <c r="F225" s="28">
        <v>2479.9299999999998</v>
      </c>
      <c r="G225" s="4"/>
      <c r="H225" s="5">
        <f t="shared" ref="H225:H227" si="206">ROUND(G225*E225,2)</f>
        <v>0</v>
      </c>
      <c r="I225" s="6"/>
      <c r="J225" s="5">
        <f t="shared" ref="J225:J227" si="207">ROUND(I225*E225,2)</f>
        <v>0</v>
      </c>
      <c r="K225" s="5">
        <f t="shared" ref="K225:K227" si="208">G225+I225</f>
        <v>0</v>
      </c>
      <c r="L225" s="5">
        <f t="shared" ref="L225:L227" si="209">H225+J225</f>
        <v>0</v>
      </c>
      <c r="M225" s="5">
        <f t="shared" ref="M225:M227" si="210">D225-K225</f>
        <v>40.369999999999997</v>
      </c>
      <c r="N225" s="5">
        <f t="shared" ref="N225:N227" si="211">F225-L225</f>
        <v>2479.9299999999998</v>
      </c>
      <c r="O225" s="19" t="str">
        <f t="shared" ref="O225:O240" si="212">IF((L225/F225)=0," ",(L225/F225))</f>
        <v xml:space="preserve"> </v>
      </c>
      <c r="P225" s="47">
        <f t="shared" ref="P225:P228" si="213">IF((N225/F225)=0," ",(N225/F225))</f>
        <v>1</v>
      </c>
    </row>
    <row r="226" spans="1:16" ht="27.75" customHeight="1" x14ac:dyDescent="0.2">
      <c r="A226" s="1" t="s">
        <v>969</v>
      </c>
      <c r="B226" s="7" t="s">
        <v>793</v>
      </c>
      <c r="C226" s="1" t="s">
        <v>41</v>
      </c>
      <c r="D226" s="27">
        <v>48</v>
      </c>
      <c r="E226" s="27">
        <v>31.03</v>
      </c>
      <c r="F226" s="28">
        <v>1489.44</v>
      </c>
      <c r="G226" s="4"/>
      <c r="H226" s="5">
        <f t="shared" si="206"/>
        <v>0</v>
      </c>
      <c r="I226" s="6"/>
      <c r="J226" s="5">
        <f t="shared" si="207"/>
        <v>0</v>
      </c>
      <c r="K226" s="5">
        <f t="shared" si="208"/>
        <v>0</v>
      </c>
      <c r="L226" s="5">
        <f t="shared" si="209"/>
        <v>0</v>
      </c>
      <c r="M226" s="5">
        <f t="shared" si="210"/>
        <v>48</v>
      </c>
      <c r="N226" s="5">
        <f t="shared" si="211"/>
        <v>1489.44</v>
      </c>
      <c r="O226" s="19" t="str">
        <f t="shared" si="212"/>
        <v xml:space="preserve"> </v>
      </c>
      <c r="P226" s="47">
        <f t="shared" si="213"/>
        <v>1</v>
      </c>
    </row>
    <row r="227" spans="1:16" ht="27" customHeight="1" x14ac:dyDescent="0.2">
      <c r="A227" s="1" t="s">
        <v>970</v>
      </c>
      <c r="B227" s="7" t="s">
        <v>792</v>
      </c>
      <c r="C227" s="1" t="s">
        <v>41</v>
      </c>
      <c r="D227" s="27">
        <v>48</v>
      </c>
      <c r="E227" s="27">
        <v>24.65</v>
      </c>
      <c r="F227" s="28">
        <v>1183.2</v>
      </c>
      <c r="G227" s="4"/>
      <c r="H227" s="5">
        <f t="shared" si="206"/>
        <v>0</v>
      </c>
      <c r="I227" s="6"/>
      <c r="J227" s="5">
        <f t="shared" si="207"/>
        <v>0</v>
      </c>
      <c r="K227" s="5">
        <f t="shared" si="208"/>
        <v>0</v>
      </c>
      <c r="L227" s="5">
        <f t="shared" si="209"/>
        <v>0</v>
      </c>
      <c r="M227" s="5">
        <f t="shared" si="210"/>
        <v>48</v>
      </c>
      <c r="N227" s="5">
        <f t="shared" si="211"/>
        <v>1183.2</v>
      </c>
      <c r="O227" s="19" t="str">
        <f t="shared" si="212"/>
        <v xml:space="preserve"> </v>
      </c>
      <c r="P227" s="47">
        <f t="shared" si="213"/>
        <v>1</v>
      </c>
    </row>
    <row r="228" spans="1:16" ht="24" x14ac:dyDescent="0.2">
      <c r="A228" s="29" t="s">
        <v>300</v>
      </c>
      <c r="B228" s="8" t="s">
        <v>301</v>
      </c>
      <c r="C228" s="30"/>
      <c r="D228" s="30"/>
      <c r="E228" s="30"/>
      <c r="F228" s="34">
        <f>SUM(F229:F230)</f>
        <v>1336.3200000000002</v>
      </c>
      <c r="G228" s="30"/>
      <c r="H228" s="34">
        <f>SUM(H229:H230)</f>
        <v>0</v>
      </c>
      <c r="I228" s="30"/>
      <c r="J228" s="34">
        <f>SUM(J229:J230)</f>
        <v>0</v>
      </c>
      <c r="K228" s="30"/>
      <c r="L228" s="34">
        <f>SUM(L229:L230)</f>
        <v>0</v>
      </c>
      <c r="M228" s="30"/>
      <c r="N228" s="34">
        <f>SUM(N229:N230)</f>
        <v>1336.3200000000002</v>
      </c>
      <c r="O228" s="20" t="str">
        <f t="shared" si="212"/>
        <v xml:space="preserve"> </v>
      </c>
      <c r="P228" s="46">
        <f t="shared" si="213"/>
        <v>1</v>
      </c>
    </row>
    <row r="229" spans="1:16" ht="27" customHeight="1" x14ac:dyDescent="0.2">
      <c r="A229" s="1" t="s">
        <v>971</v>
      </c>
      <c r="B229" s="7" t="s">
        <v>793</v>
      </c>
      <c r="C229" s="1" t="s">
        <v>41</v>
      </c>
      <c r="D229" s="27">
        <v>24</v>
      </c>
      <c r="E229" s="27">
        <v>31.03</v>
      </c>
      <c r="F229" s="27">
        <v>744.72</v>
      </c>
      <c r="G229" s="4"/>
      <c r="H229" s="5">
        <f t="shared" ref="H229:H230" si="214">ROUND(G229*E229,2)</f>
        <v>0</v>
      </c>
      <c r="I229" s="6"/>
      <c r="J229" s="5">
        <f t="shared" ref="J229:J230" si="215">ROUND(I229*E229,2)</f>
        <v>0</v>
      </c>
      <c r="K229" s="5">
        <f t="shared" ref="K229:K230" si="216">G229+I229</f>
        <v>0</v>
      </c>
      <c r="L229" s="5">
        <f t="shared" ref="L229:L230" si="217">H229+J229</f>
        <v>0</v>
      </c>
      <c r="M229" s="5">
        <f t="shared" ref="M229:M230" si="218">D229-K229</f>
        <v>24</v>
      </c>
      <c r="N229" s="5">
        <f t="shared" ref="N229:N230" si="219">F229-L229</f>
        <v>744.72</v>
      </c>
      <c r="O229" s="19" t="str">
        <f t="shared" si="212"/>
        <v xml:space="preserve"> </v>
      </c>
      <c r="P229" s="47">
        <f t="shared" ref="P229:P231" si="220">IF((N229/F229)=0," ",(N229/F229))</f>
        <v>1</v>
      </c>
    </row>
    <row r="230" spans="1:16" ht="27" customHeight="1" x14ac:dyDescent="0.2">
      <c r="A230" s="1" t="s">
        <v>972</v>
      </c>
      <c r="B230" s="7" t="s">
        <v>792</v>
      </c>
      <c r="C230" s="1" t="s">
        <v>41</v>
      </c>
      <c r="D230" s="27">
        <v>24</v>
      </c>
      <c r="E230" s="27">
        <v>24.65</v>
      </c>
      <c r="F230" s="27">
        <v>591.6</v>
      </c>
      <c r="G230" s="4"/>
      <c r="H230" s="5">
        <f t="shared" si="214"/>
        <v>0</v>
      </c>
      <c r="I230" s="6"/>
      <c r="J230" s="5">
        <f t="shared" si="215"/>
        <v>0</v>
      </c>
      <c r="K230" s="5">
        <f t="shared" si="216"/>
        <v>0</v>
      </c>
      <c r="L230" s="5">
        <f t="shared" si="217"/>
        <v>0</v>
      </c>
      <c r="M230" s="5">
        <f t="shared" si="218"/>
        <v>24</v>
      </c>
      <c r="N230" s="5">
        <f t="shared" si="219"/>
        <v>591.6</v>
      </c>
      <c r="O230" s="19" t="str">
        <f t="shared" si="212"/>
        <v xml:space="preserve"> </v>
      </c>
      <c r="P230" s="47">
        <f t="shared" si="220"/>
        <v>1</v>
      </c>
    </row>
    <row r="231" spans="1:16" ht="24" x14ac:dyDescent="0.2">
      <c r="A231" s="29" t="s">
        <v>302</v>
      </c>
      <c r="B231" s="8" t="s">
        <v>303</v>
      </c>
      <c r="C231" s="30"/>
      <c r="D231" s="30"/>
      <c r="E231" s="30"/>
      <c r="F231" s="34">
        <f>SUM(F232:F234)</f>
        <v>8508.6500000000015</v>
      </c>
      <c r="G231" s="30"/>
      <c r="H231" s="34">
        <f>SUM(H232:H234)</f>
        <v>0</v>
      </c>
      <c r="I231" s="30"/>
      <c r="J231" s="34">
        <f>SUM(J232:J234)</f>
        <v>0</v>
      </c>
      <c r="K231" s="30"/>
      <c r="L231" s="34">
        <f>SUM(L232:L234)</f>
        <v>0</v>
      </c>
      <c r="M231" s="30"/>
      <c r="N231" s="34">
        <f>SUM(N232:N234)</f>
        <v>8508.6500000000015</v>
      </c>
      <c r="O231" s="20" t="str">
        <f t="shared" si="212"/>
        <v xml:space="preserve"> </v>
      </c>
      <c r="P231" s="46">
        <f t="shared" si="220"/>
        <v>1</v>
      </c>
    </row>
    <row r="232" spans="1:16" ht="27" customHeight="1" x14ac:dyDescent="0.2">
      <c r="A232" s="1" t="s">
        <v>973</v>
      </c>
      <c r="B232" s="7" t="s">
        <v>793</v>
      </c>
      <c r="C232" s="1" t="s">
        <v>41</v>
      </c>
      <c r="D232" s="27">
        <v>120</v>
      </c>
      <c r="E232" s="27">
        <v>31.03</v>
      </c>
      <c r="F232" s="28">
        <v>3723.6</v>
      </c>
      <c r="G232" s="4"/>
      <c r="H232" s="5">
        <f t="shared" ref="H232:H234" si="221">ROUND(G232*E232,2)</f>
        <v>0</v>
      </c>
      <c r="I232" s="6"/>
      <c r="J232" s="5">
        <f t="shared" ref="J232:J234" si="222">ROUND(I232*E232,2)</f>
        <v>0</v>
      </c>
      <c r="K232" s="5">
        <f t="shared" ref="K232:K234" si="223">G232+I232</f>
        <v>0</v>
      </c>
      <c r="L232" s="5">
        <f t="shared" ref="L232:L234" si="224">H232+J232</f>
        <v>0</v>
      </c>
      <c r="M232" s="5">
        <f t="shared" ref="M232:M234" si="225">D232-K232</f>
        <v>120</v>
      </c>
      <c r="N232" s="5">
        <f t="shared" ref="N232:N234" si="226">F232-L232</f>
        <v>3723.6</v>
      </c>
      <c r="O232" s="19" t="str">
        <f t="shared" si="212"/>
        <v xml:space="preserve"> </v>
      </c>
      <c r="P232" s="47">
        <f t="shared" ref="P232:P235" si="227">IF((N232/F232)=0," ",(N232/F232))</f>
        <v>1</v>
      </c>
    </row>
    <row r="233" spans="1:16" ht="30.75" customHeight="1" x14ac:dyDescent="0.2">
      <c r="A233" s="1" t="s">
        <v>974</v>
      </c>
      <c r="B233" s="7" t="s">
        <v>792</v>
      </c>
      <c r="C233" s="1" t="s">
        <v>41</v>
      </c>
      <c r="D233" s="27">
        <v>30</v>
      </c>
      <c r="E233" s="27">
        <v>24.65</v>
      </c>
      <c r="F233" s="27">
        <v>739.5</v>
      </c>
      <c r="G233" s="4"/>
      <c r="H233" s="5">
        <f t="shared" si="221"/>
        <v>0</v>
      </c>
      <c r="I233" s="6"/>
      <c r="J233" s="5">
        <f t="shared" si="222"/>
        <v>0</v>
      </c>
      <c r="K233" s="5">
        <f t="shared" si="223"/>
        <v>0</v>
      </c>
      <c r="L233" s="5">
        <f t="shared" si="224"/>
        <v>0</v>
      </c>
      <c r="M233" s="5">
        <f t="shared" si="225"/>
        <v>30</v>
      </c>
      <c r="N233" s="5">
        <f t="shared" si="226"/>
        <v>739.5</v>
      </c>
      <c r="O233" s="19" t="str">
        <f t="shared" si="212"/>
        <v xml:space="preserve"> </v>
      </c>
      <c r="P233" s="47">
        <f t="shared" si="227"/>
        <v>1</v>
      </c>
    </row>
    <row r="234" spans="1:16" ht="51.75" customHeight="1" x14ac:dyDescent="0.2">
      <c r="A234" s="1" t="s">
        <v>975</v>
      </c>
      <c r="B234" s="7" t="s">
        <v>794</v>
      </c>
      <c r="C234" s="1" t="s">
        <v>28</v>
      </c>
      <c r="D234" s="27">
        <v>5</v>
      </c>
      <c r="E234" s="27">
        <v>809.11</v>
      </c>
      <c r="F234" s="28">
        <v>4045.55</v>
      </c>
      <c r="G234" s="4"/>
      <c r="H234" s="5">
        <f t="shared" si="221"/>
        <v>0</v>
      </c>
      <c r="I234" s="6"/>
      <c r="J234" s="5">
        <f t="shared" si="222"/>
        <v>0</v>
      </c>
      <c r="K234" s="5">
        <f t="shared" si="223"/>
        <v>0</v>
      </c>
      <c r="L234" s="5">
        <f t="shared" si="224"/>
        <v>0</v>
      </c>
      <c r="M234" s="5">
        <f t="shared" si="225"/>
        <v>5</v>
      </c>
      <c r="N234" s="5">
        <f t="shared" si="226"/>
        <v>4045.55</v>
      </c>
      <c r="O234" s="19" t="str">
        <f t="shared" si="212"/>
        <v xml:space="preserve"> </v>
      </c>
      <c r="P234" s="47">
        <f t="shared" si="227"/>
        <v>1</v>
      </c>
    </row>
    <row r="235" spans="1:16" ht="24" x14ac:dyDescent="0.2">
      <c r="A235" s="29" t="s">
        <v>304</v>
      </c>
      <c r="B235" s="2" t="s">
        <v>795</v>
      </c>
      <c r="C235" s="30"/>
      <c r="D235" s="30"/>
      <c r="E235" s="30"/>
      <c r="F235" s="34">
        <f>SUM(F236:F237)</f>
        <v>3340.8</v>
      </c>
      <c r="G235" s="30"/>
      <c r="H235" s="34">
        <f>SUM(H236:H237)</f>
        <v>0</v>
      </c>
      <c r="I235" s="30"/>
      <c r="J235" s="34">
        <f>SUM(J236:J237)</f>
        <v>0</v>
      </c>
      <c r="K235" s="30"/>
      <c r="L235" s="34">
        <f>SUM(L236:L237)</f>
        <v>0</v>
      </c>
      <c r="M235" s="30"/>
      <c r="N235" s="34">
        <f>SUM(N236:N237)</f>
        <v>3340.8</v>
      </c>
      <c r="O235" s="20" t="str">
        <f t="shared" si="212"/>
        <v xml:space="preserve"> </v>
      </c>
      <c r="P235" s="46">
        <f t="shared" si="227"/>
        <v>1</v>
      </c>
    </row>
    <row r="236" spans="1:16" ht="28.5" customHeight="1" x14ac:dyDescent="0.2">
      <c r="A236" s="1" t="s">
        <v>976</v>
      </c>
      <c r="B236" s="7" t="s">
        <v>793</v>
      </c>
      <c r="C236" s="1" t="s">
        <v>41</v>
      </c>
      <c r="D236" s="27">
        <v>60</v>
      </c>
      <c r="E236" s="27">
        <v>31.03</v>
      </c>
      <c r="F236" s="28">
        <v>1861.8</v>
      </c>
      <c r="G236" s="4"/>
      <c r="H236" s="5">
        <f t="shared" ref="H236:H237" si="228">ROUND(G236*E236,2)</f>
        <v>0</v>
      </c>
      <c r="I236" s="6"/>
      <c r="J236" s="5">
        <f t="shared" ref="J236:J237" si="229">ROUND(I236*E236,2)</f>
        <v>0</v>
      </c>
      <c r="K236" s="5">
        <f t="shared" ref="K236:K237" si="230">G236+I236</f>
        <v>0</v>
      </c>
      <c r="L236" s="5">
        <f t="shared" ref="L236:L237" si="231">H236+J236</f>
        <v>0</v>
      </c>
      <c r="M236" s="5">
        <f t="shared" ref="M236:M237" si="232">D236-K236</f>
        <v>60</v>
      </c>
      <c r="N236" s="5">
        <f t="shared" ref="N236:N237" si="233">F236-L236</f>
        <v>1861.8</v>
      </c>
      <c r="O236" s="19" t="str">
        <f t="shared" si="212"/>
        <v xml:space="preserve"> </v>
      </c>
      <c r="P236" s="47">
        <f t="shared" ref="P236:P238" si="234">IF((N236/F236)=0," ",(N236/F236))</f>
        <v>1</v>
      </c>
    </row>
    <row r="237" spans="1:16" ht="28.5" customHeight="1" x14ac:dyDescent="0.2">
      <c r="A237" s="1" t="s">
        <v>977</v>
      </c>
      <c r="B237" s="7" t="s">
        <v>792</v>
      </c>
      <c r="C237" s="1" t="s">
        <v>41</v>
      </c>
      <c r="D237" s="27">
        <v>60</v>
      </c>
      <c r="E237" s="27">
        <v>24.65</v>
      </c>
      <c r="F237" s="28">
        <v>1479</v>
      </c>
      <c r="G237" s="4"/>
      <c r="H237" s="5">
        <f t="shared" si="228"/>
        <v>0</v>
      </c>
      <c r="I237" s="6"/>
      <c r="J237" s="5">
        <f t="shared" si="229"/>
        <v>0</v>
      </c>
      <c r="K237" s="5">
        <f t="shared" si="230"/>
        <v>0</v>
      </c>
      <c r="L237" s="5">
        <f t="shared" si="231"/>
        <v>0</v>
      </c>
      <c r="M237" s="5">
        <f t="shared" si="232"/>
        <v>60</v>
      </c>
      <c r="N237" s="5">
        <f t="shared" si="233"/>
        <v>1479</v>
      </c>
      <c r="O237" s="19" t="str">
        <f t="shared" si="212"/>
        <v xml:space="preserve"> </v>
      </c>
      <c r="P237" s="47">
        <f t="shared" si="234"/>
        <v>1</v>
      </c>
    </row>
    <row r="238" spans="1:16" x14ac:dyDescent="0.2">
      <c r="A238" s="29" t="s">
        <v>305</v>
      </c>
      <c r="B238" s="8" t="s">
        <v>255</v>
      </c>
      <c r="C238" s="30"/>
      <c r="D238" s="30"/>
      <c r="E238" s="30"/>
      <c r="F238" s="34">
        <f>SUM(F239:F240)</f>
        <v>14128.24</v>
      </c>
      <c r="G238" s="30"/>
      <c r="H238" s="34">
        <f>SUM(H239:H240)</f>
        <v>0</v>
      </c>
      <c r="I238" s="30"/>
      <c r="J238" s="34">
        <f>SUM(J239:J240)</f>
        <v>0</v>
      </c>
      <c r="K238" s="29"/>
      <c r="L238" s="34">
        <f>SUM(L239:L240)</f>
        <v>0</v>
      </c>
      <c r="M238" s="29"/>
      <c r="N238" s="34">
        <f>SUM(N239:N240)</f>
        <v>14128.24</v>
      </c>
      <c r="O238" s="20" t="str">
        <f t="shared" si="212"/>
        <v xml:space="preserve"> </v>
      </c>
      <c r="P238" s="46">
        <f t="shared" si="234"/>
        <v>1</v>
      </c>
    </row>
    <row r="239" spans="1:16" ht="28.5" customHeight="1" x14ac:dyDescent="0.2">
      <c r="A239" s="1" t="s">
        <v>306</v>
      </c>
      <c r="B239" s="3" t="s">
        <v>978</v>
      </c>
      <c r="C239" s="1" t="s">
        <v>35</v>
      </c>
      <c r="D239" s="27">
        <v>232.29</v>
      </c>
      <c r="E239" s="27">
        <v>55.42</v>
      </c>
      <c r="F239" s="28">
        <v>12873.51</v>
      </c>
      <c r="G239" s="4"/>
      <c r="H239" s="5">
        <f t="shared" ref="H239:H240" si="235">ROUND(G239*E239,2)</f>
        <v>0</v>
      </c>
      <c r="I239" s="6"/>
      <c r="J239" s="5">
        <f t="shared" ref="J239:J240" si="236">ROUND(I239*E239,2)</f>
        <v>0</v>
      </c>
      <c r="K239" s="5">
        <f t="shared" ref="K239:K240" si="237">G239+I239</f>
        <v>0</v>
      </c>
      <c r="L239" s="5">
        <f t="shared" ref="L239:L240" si="238">H239+J239</f>
        <v>0</v>
      </c>
      <c r="M239" s="5">
        <f t="shared" ref="M239:M240" si="239">D239-K239</f>
        <v>232.29</v>
      </c>
      <c r="N239" s="5">
        <f t="shared" ref="N239:N240" si="240">F239-L239</f>
        <v>12873.51</v>
      </c>
      <c r="O239" s="19" t="str">
        <f t="shared" si="212"/>
        <v xml:space="preserve"> </v>
      </c>
      <c r="P239" s="47">
        <f t="shared" ref="P239:P242" si="241">IF((N239/F239)=0," ",(N239/F239))</f>
        <v>1</v>
      </c>
    </row>
    <row r="240" spans="1:16" ht="27" customHeight="1" x14ac:dyDescent="0.2">
      <c r="A240" s="1" t="s">
        <v>307</v>
      </c>
      <c r="B240" s="7" t="s">
        <v>796</v>
      </c>
      <c r="C240" s="1" t="s">
        <v>68</v>
      </c>
      <c r="D240" s="27">
        <v>12.27</v>
      </c>
      <c r="E240" s="27">
        <v>102.26</v>
      </c>
      <c r="F240" s="28">
        <v>1254.73</v>
      </c>
      <c r="G240" s="4"/>
      <c r="H240" s="5">
        <f t="shared" si="235"/>
        <v>0</v>
      </c>
      <c r="I240" s="6"/>
      <c r="J240" s="5">
        <f t="shared" si="236"/>
        <v>0</v>
      </c>
      <c r="K240" s="5">
        <f t="shared" si="237"/>
        <v>0</v>
      </c>
      <c r="L240" s="5">
        <f t="shared" si="238"/>
        <v>0</v>
      </c>
      <c r="M240" s="5">
        <f t="shared" si="239"/>
        <v>12.27</v>
      </c>
      <c r="N240" s="5">
        <f t="shared" si="240"/>
        <v>1254.73</v>
      </c>
      <c r="O240" s="19" t="str">
        <f t="shared" si="212"/>
        <v xml:space="preserve"> </v>
      </c>
      <c r="P240" s="47">
        <f t="shared" si="241"/>
        <v>1</v>
      </c>
    </row>
    <row r="241" spans="1:16" x14ac:dyDescent="0.2">
      <c r="A241" s="29" t="s">
        <v>308</v>
      </c>
      <c r="B241" s="8" t="s">
        <v>309</v>
      </c>
      <c r="C241" s="30"/>
      <c r="D241" s="30"/>
      <c r="E241" s="30"/>
      <c r="F241" s="34">
        <f>F242</f>
        <v>29272.53</v>
      </c>
      <c r="G241" s="30"/>
      <c r="H241" s="34">
        <f>H242</f>
        <v>0</v>
      </c>
      <c r="I241" s="30"/>
      <c r="J241" s="34">
        <f>J242</f>
        <v>0</v>
      </c>
      <c r="K241" s="30"/>
      <c r="L241" s="34">
        <f>L242</f>
        <v>0</v>
      </c>
      <c r="M241" s="30"/>
      <c r="N241" s="34">
        <f>N242</f>
        <v>29272.53</v>
      </c>
      <c r="O241" s="20" t="str">
        <f t="shared" ref="O241:O242" si="242">IF((L241/F241)=0," ",(L241/F241))</f>
        <v xml:space="preserve"> </v>
      </c>
      <c r="P241" s="46">
        <f t="shared" si="241"/>
        <v>1</v>
      </c>
    </row>
    <row r="242" spans="1:16" x14ac:dyDescent="0.2">
      <c r="A242" s="29" t="s">
        <v>310</v>
      </c>
      <c r="B242" s="8" t="s">
        <v>216</v>
      </c>
      <c r="C242" s="30"/>
      <c r="D242" s="30"/>
      <c r="E242" s="30"/>
      <c r="F242" s="34">
        <f>SUM(F243:F247)</f>
        <v>29272.53</v>
      </c>
      <c r="G242" s="30"/>
      <c r="H242" s="34">
        <f>SUM(H243:H247)</f>
        <v>0</v>
      </c>
      <c r="I242" s="30"/>
      <c r="J242" s="34">
        <f>SUM(J243:J247)</f>
        <v>0</v>
      </c>
      <c r="K242" s="30"/>
      <c r="L242" s="34">
        <f>SUM(L243:L247)</f>
        <v>0</v>
      </c>
      <c r="M242" s="30"/>
      <c r="N242" s="34">
        <f>SUM(N243:N247)</f>
        <v>29272.53</v>
      </c>
      <c r="O242" s="20" t="str">
        <f t="shared" si="242"/>
        <v xml:space="preserve"> </v>
      </c>
      <c r="P242" s="46">
        <f t="shared" si="241"/>
        <v>1</v>
      </c>
    </row>
    <row r="243" spans="1:16" ht="67.5" customHeight="1" x14ac:dyDescent="0.2">
      <c r="A243" s="1" t="s">
        <v>311</v>
      </c>
      <c r="B243" s="3" t="s">
        <v>218</v>
      </c>
      <c r="C243" s="1" t="s">
        <v>35</v>
      </c>
      <c r="D243" s="27">
        <v>78.66</v>
      </c>
      <c r="E243" s="27">
        <v>185.07</v>
      </c>
      <c r="F243" s="28">
        <v>14557.61</v>
      </c>
      <c r="G243" s="4"/>
      <c r="H243" s="5">
        <f t="shared" ref="H243:H247" si="243">ROUND(G243*E243,2)</f>
        <v>0</v>
      </c>
      <c r="I243" s="6"/>
      <c r="J243" s="5">
        <f t="shared" ref="J243:J247" si="244">ROUND(I243*E243,2)</f>
        <v>0</v>
      </c>
      <c r="K243" s="5">
        <f t="shared" ref="K243:K247" si="245">G243+I243</f>
        <v>0</v>
      </c>
      <c r="L243" s="5">
        <f t="shared" ref="L243:L247" si="246">H243+J243</f>
        <v>0</v>
      </c>
      <c r="M243" s="5">
        <f t="shared" ref="M243:M247" si="247">D243-K243</f>
        <v>78.66</v>
      </c>
      <c r="N243" s="5">
        <f t="shared" ref="N243:N247" si="248">F243-L243</f>
        <v>14557.61</v>
      </c>
      <c r="O243" s="19" t="str">
        <f t="shared" ref="O243:O274" si="249">IF((L243/F243)=0," ",(L243/F243))</f>
        <v xml:space="preserve"> </v>
      </c>
      <c r="P243" s="47">
        <f t="shared" ref="P243:P248" si="250">IF((N243/F243)=0," ",(N243/F243))</f>
        <v>1</v>
      </c>
    </row>
    <row r="244" spans="1:16" ht="67.5" customHeight="1" x14ac:dyDescent="0.2">
      <c r="A244" s="1" t="s">
        <v>312</v>
      </c>
      <c r="B244" s="3" t="s">
        <v>218</v>
      </c>
      <c r="C244" s="1" t="s">
        <v>35</v>
      </c>
      <c r="D244" s="27">
        <v>13.57</v>
      </c>
      <c r="E244" s="27">
        <v>185.07</v>
      </c>
      <c r="F244" s="28">
        <v>2511.4</v>
      </c>
      <c r="G244" s="4"/>
      <c r="H244" s="5">
        <f t="shared" si="243"/>
        <v>0</v>
      </c>
      <c r="I244" s="6"/>
      <c r="J244" s="5">
        <f t="shared" si="244"/>
        <v>0</v>
      </c>
      <c r="K244" s="5">
        <f t="shared" si="245"/>
        <v>0</v>
      </c>
      <c r="L244" s="5">
        <f t="shared" si="246"/>
        <v>0</v>
      </c>
      <c r="M244" s="5">
        <f t="shared" si="247"/>
        <v>13.57</v>
      </c>
      <c r="N244" s="5">
        <f t="shared" si="248"/>
        <v>2511.4</v>
      </c>
      <c r="O244" s="19" t="str">
        <f t="shared" si="249"/>
        <v xml:space="preserve"> </v>
      </c>
      <c r="P244" s="47">
        <f t="shared" si="250"/>
        <v>1</v>
      </c>
    </row>
    <row r="245" spans="1:16" ht="67.5" customHeight="1" x14ac:dyDescent="0.2">
      <c r="A245" s="1" t="s">
        <v>313</v>
      </c>
      <c r="B245" s="3" t="s">
        <v>218</v>
      </c>
      <c r="C245" s="1" t="s">
        <v>35</v>
      </c>
      <c r="D245" s="27">
        <v>20.94</v>
      </c>
      <c r="E245" s="27">
        <v>185.07</v>
      </c>
      <c r="F245" s="28">
        <v>3875.37</v>
      </c>
      <c r="G245" s="4"/>
      <c r="H245" s="5">
        <f t="shared" si="243"/>
        <v>0</v>
      </c>
      <c r="I245" s="6"/>
      <c r="J245" s="5">
        <f t="shared" si="244"/>
        <v>0</v>
      </c>
      <c r="K245" s="5">
        <f t="shared" si="245"/>
        <v>0</v>
      </c>
      <c r="L245" s="5">
        <f t="shared" si="246"/>
        <v>0</v>
      </c>
      <c r="M245" s="5">
        <f t="shared" si="247"/>
        <v>20.94</v>
      </c>
      <c r="N245" s="5">
        <f t="shared" si="248"/>
        <v>3875.37</v>
      </c>
      <c r="O245" s="19" t="str">
        <f t="shared" si="249"/>
        <v xml:space="preserve"> </v>
      </c>
      <c r="P245" s="47">
        <f t="shared" si="250"/>
        <v>1</v>
      </c>
    </row>
    <row r="246" spans="1:16" ht="67.5" customHeight="1" x14ac:dyDescent="0.2">
      <c r="A246" s="1" t="s">
        <v>314</v>
      </c>
      <c r="B246" s="3" t="s">
        <v>218</v>
      </c>
      <c r="C246" s="1" t="s">
        <v>35</v>
      </c>
      <c r="D246" s="27">
        <v>6.8</v>
      </c>
      <c r="E246" s="27">
        <v>185.07</v>
      </c>
      <c r="F246" s="28">
        <v>1258.48</v>
      </c>
      <c r="G246" s="4"/>
      <c r="H246" s="5">
        <f t="shared" si="243"/>
        <v>0</v>
      </c>
      <c r="I246" s="6"/>
      <c r="J246" s="5">
        <f t="shared" si="244"/>
        <v>0</v>
      </c>
      <c r="K246" s="5">
        <f t="shared" si="245"/>
        <v>0</v>
      </c>
      <c r="L246" s="5">
        <f t="shared" si="246"/>
        <v>0</v>
      </c>
      <c r="M246" s="5">
        <f t="shared" si="247"/>
        <v>6.8</v>
      </c>
      <c r="N246" s="5">
        <f t="shared" si="248"/>
        <v>1258.48</v>
      </c>
      <c r="O246" s="19" t="str">
        <f t="shared" si="249"/>
        <v xml:space="preserve"> </v>
      </c>
      <c r="P246" s="47">
        <f t="shared" si="250"/>
        <v>1</v>
      </c>
    </row>
    <row r="247" spans="1:16" ht="67.5" customHeight="1" x14ac:dyDescent="0.2">
      <c r="A247" s="1" t="s">
        <v>315</v>
      </c>
      <c r="B247" s="3" t="s">
        <v>218</v>
      </c>
      <c r="C247" s="1" t="s">
        <v>35</v>
      </c>
      <c r="D247" s="27">
        <v>38.200000000000003</v>
      </c>
      <c r="E247" s="27">
        <v>185.07</v>
      </c>
      <c r="F247" s="28">
        <v>7069.67</v>
      </c>
      <c r="G247" s="4"/>
      <c r="H247" s="5">
        <f t="shared" si="243"/>
        <v>0</v>
      </c>
      <c r="I247" s="6"/>
      <c r="J247" s="5">
        <f t="shared" si="244"/>
        <v>0</v>
      </c>
      <c r="K247" s="5">
        <f t="shared" si="245"/>
        <v>0</v>
      </c>
      <c r="L247" s="5">
        <f t="shared" si="246"/>
        <v>0</v>
      </c>
      <c r="M247" s="5">
        <f t="shared" si="247"/>
        <v>38.200000000000003</v>
      </c>
      <c r="N247" s="5">
        <f t="shared" si="248"/>
        <v>7069.67</v>
      </c>
      <c r="O247" s="19" t="str">
        <f t="shared" si="249"/>
        <v xml:space="preserve"> </v>
      </c>
      <c r="P247" s="47">
        <f t="shared" si="250"/>
        <v>1</v>
      </c>
    </row>
    <row r="248" spans="1:16" x14ac:dyDescent="0.2">
      <c r="A248" s="29" t="s">
        <v>316</v>
      </c>
      <c r="B248" s="8" t="s">
        <v>317</v>
      </c>
      <c r="C248" s="30"/>
      <c r="D248" s="30"/>
      <c r="E248" s="30"/>
      <c r="F248" s="34">
        <f>F249+F250+F253</f>
        <v>108567.29</v>
      </c>
      <c r="G248" s="30"/>
      <c r="H248" s="34">
        <f>H249+H250+H253</f>
        <v>0</v>
      </c>
      <c r="I248" s="30"/>
      <c r="J248" s="34">
        <f>J249+J250+J253</f>
        <v>0</v>
      </c>
      <c r="K248" s="29"/>
      <c r="L248" s="34">
        <f>L249+L250+L253</f>
        <v>0</v>
      </c>
      <c r="M248" s="29"/>
      <c r="N248" s="34">
        <f>N249+N250+N253</f>
        <v>108567.29</v>
      </c>
      <c r="O248" s="20" t="str">
        <f t="shared" si="249"/>
        <v xml:space="preserve"> </v>
      </c>
      <c r="P248" s="46">
        <f t="shared" si="250"/>
        <v>1</v>
      </c>
    </row>
    <row r="249" spans="1:16" ht="16.5" customHeight="1" x14ac:dyDescent="0.2">
      <c r="A249" s="1" t="s">
        <v>318</v>
      </c>
      <c r="B249" s="3" t="s">
        <v>319</v>
      </c>
      <c r="C249" s="1" t="s">
        <v>35</v>
      </c>
      <c r="D249" s="27">
        <v>279.2</v>
      </c>
      <c r="E249" s="27">
        <v>86.56</v>
      </c>
      <c r="F249" s="28">
        <v>24167.55</v>
      </c>
      <c r="G249" s="4"/>
      <c r="H249" s="5">
        <f t="shared" ref="H249" si="251">ROUND(G249*E249,2)</f>
        <v>0</v>
      </c>
      <c r="I249" s="6"/>
      <c r="J249" s="5">
        <f t="shared" ref="J249" si="252">ROUND(I249*E249,2)</f>
        <v>0</v>
      </c>
      <c r="K249" s="5">
        <f t="shared" ref="K249" si="253">G249+I249</f>
        <v>0</v>
      </c>
      <c r="L249" s="5">
        <f t="shared" ref="L249" si="254">H249+J249</f>
        <v>0</v>
      </c>
      <c r="M249" s="5">
        <f t="shared" ref="M249" si="255">D249-K249</f>
        <v>279.2</v>
      </c>
      <c r="N249" s="5">
        <f t="shared" ref="N249" si="256">F249-L249</f>
        <v>24167.55</v>
      </c>
      <c r="O249" s="19" t="str">
        <f t="shared" si="249"/>
        <v xml:space="preserve"> </v>
      </c>
      <c r="P249" s="47">
        <f t="shared" ref="P249:P250" si="257">IF((N249/F249)=0," ",(N249/F249))</f>
        <v>1</v>
      </c>
    </row>
    <row r="250" spans="1:16" ht="24" x14ac:dyDescent="0.2">
      <c r="A250" s="29" t="s">
        <v>320</v>
      </c>
      <c r="B250" s="2" t="s">
        <v>797</v>
      </c>
      <c r="C250" s="30"/>
      <c r="D250" s="30"/>
      <c r="E250" s="30"/>
      <c r="F250" s="34">
        <f>SUM(F251:F252)</f>
        <v>47106.62</v>
      </c>
      <c r="G250" s="30"/>
      <c r="H250" s="34">
        <f>SUM(H251:H252)</f>
        <v>0</v>
      </c>
      <c r="I250" s="30"/>
      <c r="J250" s="34">
        <f>SUM(J251:J252)</f>
        <v>0</v>
      </c>
      <c r="K250" s="30"/>
      <c r="L250" s="34">
        <f>SUM(L251:L252)</f>
        <v>0</v>
      </c>
      <c r="M250" s="30"/>
      <c r="N250" s="34">
        <f>SUM(N251:N252)</f>
        <v>47106.62</v>
      </c>
      <c r="O250" s="20" t="str">
        <f t="shared" si="249"/>
        <v xml:space="preserve"> </v>
      </c>
      <c r="P250" s="46">
        <f t="shared" si="257"/>
        <v>1</v>
      </c>
    </row>
    <row r="251" spans="1:16" ht="47.25" customHeight="1" x14ac:dyDescent="0.2">
      <c r="A251" s="1" t="s">
        <v>321</v>
      </c>
      <c r="B251" s="7" t="s">
        <v>798</v>
      </c>
      <c r="C251" s="1" t="s">
        <v>35</v>
      </c>
      <c r="D251" s="27">
        <v>167.52</v>
      </c>
      <c r="E251" s="27">
        <v>253.91</v>
      </c>
      <c r="F251" s="28">
        <v>42535</v>
      </c>
      <c r="G251" s="4"/>
      <c r="H251" s="5">
        <f t="shared" ref="H251:H252" si="258">ROUND(G251*E251,2)</f>
        <v>0</v>
      </c>
      <c r="I251" s="6"/>
      <c r="J251" s="5">
        <f t="shared" ref="J251:J252" si="259">ROUND(I251*E251,2)</f>
        <v>0</v>
      </c>
      <c r="K251" s="5">
        <f t="shared" ref="K251:K252" si="260">G251+I251</f>
        <v>0</v>
      </c>
      <c r="L251" s="5">
        <f t="shared" ref="L251:L252" si="261">H251+J251</f>
        <v>0</v>
      </c>
      <c r="M251" s="5">
        <f t="shared" ref="M251:M252" si="262">D251-K251</f>
        <v>167.52</v>
      </c>
      <c r="N251" s="5">
        <f t="shared" ref="N251:N252" si="263">F251-L251</f>
        <v>42535</v>
      </c>
      <c r="O251" s="19" t="str">
        <f t="shared" si="249"/>
        <v xml:space="preserve"> </v>
      </c>
      <c r="P251" s="47">
        <f t="shared" ref="P251:P253" si="264">IF((N251/F251)=0," ",(N251/F251))</f>
        <v>1</v>
      </c>
    </row>
    <row r="252" spans="1:16" ht="30" customHeight="1" x14ac:dyDescent="0.2">
      <c r="A252" s="1" t="s">
        <v>322</v>
      </c>
      <c r="B252" s="7" t="s">
        <v>799</v>
      </c>
      <c r="C252" s="1" t="s">
        <v>35</v>
      </c>
      <c r="D252" s="27">
        <v>167.52</v>
      </c>
      <c r="E252" s="27">
        <v>27.29</v>
      </c>
      <c r="F252" s="28">
        <v>4571.62</v>
      </c>
      <c r="G252" s="4"/>
      <c r="H252" s="5">
        <f t="shared" si="258"/>
        <v>0</v>
      </c>
      <c r="I252" s="6"/>
      <c r="J252" s="5">
        <f t="shared" si="259"/>
        <v>0</v>
      </c>
      <c r="K252" s="5">
        <f t="shared" si="260"/>
        <v>0</v>
      </c>
      <c r="L252" s="5">
        <f t="shared" si="261"/>
        <v>0</v>
      </c>
      <c r="M252" s="5">
        <f t="shared" si="262"/>
        <v>167.52</v>
      </c>
      <c r="N252" s="5">
        <f t="shared" si="263"/>
        <v>4571.62</v>
      </c>
      <c r="O252" s="19" t="str">
        <f t="shared" si="249"/>
        <v xml:space="preserve"> </v>
      </c>
      <c r="P252" s="47">
        <f t="shared" si="264"/>
        <v>1</v>
      </c>
    </row>
    <row r="253" spans="1:16" x14ac:dyDescent="0.2">
      <c r="A253" s="29" t="s">
        <v>323</v>
      </c>
      <c r="B253" s="8" t="s">
        <v>324</v>
      </c>
      <c r="C253" s="30"/>
      <c r="D253" s="30"/>
      <c r="E253" s="30"/>
      <c r="F253" s="34">
        <f>SUM(F254:F275)</f>
        <v>37293.119999999995</v>
      </c>
      <c r="G253" s="30"/>
      <c r="H253" s="34">
        <f>SUM(H254:H275)</f>
        <v>0</v>
      </c>
      <c r="I253" s="30"/>
      <c r="J253" s="34">
        <f>SUM(J254:J275)</f>
        <v>0</v>
      </c>
      <c r="K253" s="29"/>
      <c r="L253" s="34">
        <f>SUM(L254:L275)</f>
        <v>0</v>
      </c>
      <c r="M253" s="29"/>
      <c r="N253" s="34">
        <f>SUM(N254:N275)</f>
        <v>37293.119999999995</v>
      </c>
      <c r="O253" s="20" t="str">
        <f t="shared" si="249"/>
        <v xml:space="preserve"> </v>
      </c>
      <c r="P253" s="46">
        <f t="shared" si="264"/>
        <v>1</v>
      </c>
    </row>
    <row r="254" spans="1:16" ht="36" x14ac:dyDescent="0.2">
      <c r="A254" s="1" t="s">
        <v>325</v>
      </c>
      <c r="B254" s="3" t="s">
        <v>979</v>
      </c>
      <c r="C254" s="1" t="s">
        <v>35</v>
      </c>
      <c r="D254" s="27">
        <v>5.74</v>
      </c>
      <c r="E254" s="27">
        <v>281.94</v>
      </c>
      <c r="F254" s="28">
        <v>1618.34</v>
      </c>
      <c r="G254" s="4"/>
      <c r="H254" s="5">
        <f t="shared" ref="H254:H275" si="265">ROUND(G254*E254,2)</f>
        <v>0</v>
      </c>
      <c r="I254" s="6"/>
      <c r="J254" s="5">
        <f t="shared" ref="J254:J275" si="266">ROUND(I254*E254,2)</f>
        <v>0</v>
      </c>
      <c r="K254" s="5">
        <f t="shared" ref="K254:K275" si="267">G254+I254</f>
        <v>0</v>
      </c>
      <c r="L254" s="5">
        <f t="shared" ref="L254:L275" si="268">H254+J254</f>
        <v>0</v>
      </c>
      <c r="M254" s="5">
        <f t="shared" ref="M254:M275" si="269">D254-K254</f>
        <v>5.74</v>
      </c>
      <c r="N254" s="5">
        <f t="shared" ref="N254:N275" si="270">F254-L254</f>
        <v>1618.34</v>
      </c>
      <c r="O254" s="19" t="str">
        <f t="shared" si="249"/>
        <v xml:space="preserve"> </v>
      </c>
      <c r="P254" s="47">
        <f t="shared" ref="P254:P276" si="271">IF((N254/F254)=0," ",(N254/F254))</f>
        <v>1</v>
      </c>
    </row>
    <row r="255" spans="1:16" ht="36" x14ac:dyDescent="0.2">
      <c r="A255" s="1" t="s">
        <v>326</v>
      </c>
      <c r="B255" s="3" t="s">
        <v>979</v>
      </c>
      <c r="C255" s="1" t="s">
        <v>35</v>
      </c>
      <c r="D255" s="27">
        <v>6.7</v>
      </c>
      <c r="E255" s="27">
        <v>281.94</v>
      </c>
      <c r="F255" s="28">
        <v>1889</v>
      </c>
      <c r="G255" s="4"/>
      <c r="H255" s="5">
        <f t="shared" si="265"/>
        <v>0</v>
      </c>
      <c r="I255" s="6"/>
      <c r="J255" s="5">
        <f t="shared" si="266"/>
        <v>0</v>
      </c>
      <c r="K255" s="5">
        <f t="shared" si="267"/>
        <v>0</v>
      </c>
      <c r="L255" s="5">
        <f t="shared" si="268"/>
        <v>0</v>
      </c>
      <c r="M255" s="5">
        <f t="shared" si="269"/>
        <v>6.7</v>
      </c>
      <c r="N255" s="5">
        <f t="shared" si="270"/>
        <v>1889</v>
      </c>
      <c r="O255" s="19" t="str">
        <f t="shared" si="249"/>
        <v xml:space="preserve"> </v>
      </c>
      <c r="P255" s="47">
        <f t="shared" si="271"/>
        <v>1</v>
      </c>
    </row>
    <row r="256" spans="1:16" ht="36" x14ac:dyDescent="0.2">
      <c r="A256" s="1" t="s">
        <v>327</v>
      </c>
      <c r="B256" s="3" t="s">
        <v>979</v>
      </c>
      <c r="C256" s="1" t="s">
        <v>35</v>
      </c>
      <c r="D256" s="27">
        <v>6.02</v>
      </c>
      <c r="E256" s="27">
        <v>281.94</v>
      </c>
      <c r="F256" s="28">
        <v>1697.28</v>
      </c>
      <c r="G256" s="4"/>
      <c r="H256" s="5">
        <f t="shared" si="265"/>
        <v>0</v>
      </c>
      <c r="I256" s="6"/>
      <c r="J256" s="5">
        <f t="shared" si="266"/>
        <v>0</v>
      </c>
      <c r="K256" s="5">
        <f t="shared" si="267"/>
        <v>0</v>
      </c>
      <c r="L256" s="5">
        <f t="shared" si="268"/>
        <v>0</v>
      </c>
      <c r="M256" s="5">
        <f t="shared" si="269"/>
        <v>6.02</v>
      </c>
      <c r="N256" s="5">
        <f t="shared" si="270"/>
        <v>1697.28</v>
      </c>
      <c r="O256" s="19" t="str">
        <f t="shared" si="249"/>
        <v xml:space="preserve"> </v>
      </c>
      <c r="P256" s="47">
        <f t="shared" si="271"/>
        <v>1</v>
      </c>
    </row>
    <row r="257" spans="1:16" ht="36" x14ac:dyDescent="0.2">
      <c r="A257" s="1" t="s">
        <v>328</v>
      </c>
      <c r="B257" s="3" t="s">
        <v>979</v>
      </c>
      <c r="C257" s="1" t="s">
        <v>35</v>
      </c>
      <c r="D257" s="27">
        <v>2.2599999999999998</v>
      </c>
      <c r="E257" s="27">
        <v>281.94</v>
      </c>
      <c r="F257" s="27">
        <v>637.17999999999995</v>
      </c>
      <c r="G257" s="4"/>
      <c r="H257" s="5">
        <f t="shared" si="265"/>
        <v>0</v>
      </c>
      <c r="I257" s="6"/>
      <c r="J257" s="5">
        <f t="shared" si="266"/>
        <v>0</v>
      </c>
      <c r="K257" s="5">
        <f t="shared" si="267"/>
        <v>0</v>
      </c>
      <c r="L257" s="5">
        <f t="shared" si="268"/>
        <v>0</v>
      </c>
      <c r="M257" s="5">
        <f t="shared" si="269"/>
        <v>2.2599999999999998</v>
      </c>
      <c r="N257" s="5">
        <f t="shared" si="270"/>
        <v>637.17999999999995</v>
      </c>
      <c r="O257" s="19" t="str">
        <f t="shared" si="249"/>
        <v xml:space="preserve"> </v>
      </c>
      <c r="P257" s="47">
        <f t="shared" si="271"/>
        <v>1</v>
      </c>
    </row>
    <row r="258" spans="1:16" ht="36" x14ac:dyDescent="0.2">
      <c r="A258" s="1" t="s">
        <v>329</v>
      </c>
      <c r="B258" s="3" t="s">
        <v>979</v>
      </c>
      <c r="C258" s="1" t="s">
        <v>35</v>
      </c>
      <c r="D258" s="27">
        <v>2.95</v>
      </c>
      <c r="E258" s="27">
        <v>281.94</v>
      </c>
      <c r="F258" s="27">
        <v>831.72</v>
      </c>
      <c r="G258" s="4"/>
      <c r="H258" s="5">
        <f t="shared" si="265"/>
        <v>0</v>
      </c>
      <c r="I258" s="6"/>
      <c r="J258" s="5">
        <f t="shared" si="266"/>
        <v>0</v>
      </c>
      <c r="K258" s="5">
        <f t="shared" si="267"/>
        <v>0</v>
      </c>
      <c r="L258" s="5">
        <f t="shared" si="268"/>
        <v>0</v>
      </c>
      <c r="M258" s="5">
        <f t="shared" si="269"/>
        <v>2.95</v>
      </c>
      <c r="N258" s="5">
        <f t="shared" si="270"/>
        <v>831.72</v>
      </c>
      <c r="O258" s="19" t="str">
        <f t="shared" si="249"/>
        <v xml:space="preserve"> </v>
      </c>
      <c r="P258" s="47">
        <f t="shared" si="271"/>
        <v>1</v>
      </c>
    </row>
    <row r="259" spans="1:16" ht="36" x14ac:dyDescent="0.2">
      <c r="A259" s="1" t="s">
        <v>330</v>
      </c>
      <c r="B259" s="3" t="s">
        <v>979</v>
      </c>
      <c r="C259" s="1" t="s">
        <v>35</v>
      </c>
      <c r="D259" s="27">
        <v>20.83</v>
      </c>
      <c r="E259" s="27">
        <v>281.94</v>
      </c>
      <c r="F259" s="28">
        <v>5872.81</v>
      </c>
      <c r="G259" s="4"/>
      <c r="H259" s="5">
        <f t="shared" si="265"/>
        <v>0</v>
      </c>
      <c r="I259" s="6"/>
      <c r="J259" s="5">
        <f t="shared" si="266"/>
        <v>0</v>
      </c>
      <c r="K259" s="5">
        <f t="shared" si="267"/>
        <v>0</v>
      </c>
      <c r="L259" s="5">
        <f t="shared" si="268"/>
        <v>0</v>
      </c>
      <c r="M259" s="5">
        <f t="shared" si="269"/>
        <v>20.83</v>
      </c>
      <c r="N259" s="5">
        <f t="shared" si="270"/>
        <v>5872.81</v>
      </c>
      <c r="O259" s="19" t="str">
        <f t="shared" si="249"/>
        <v xml:space="preserve"> </v>
      </c>
      <c r="P259" s="47">
        <f t="shared" si="271"/>
        <v>1</v>
      </c>
    </row>
    <row r="260" spans="1:16" ht="36" x14ac:dyDescent="0.2">
      <c r="A260" s="1" t="s">
        <v>331</v>
      </c>
      <c r="B260" s="3" t="s">
        <v>979</v>
      </c>
      <c r="C260" s="1" t="s">
        <v>35</v>
      </c>
      <c r="D260" s="27">
        <v>5.63</v>
      </c>
      <c r="E260" s="27">
        <v>281.94</v>
      </c>
      <c r="F260" s="28">
        <v>1587.32</v>
      </c>
      <c r="G260" s="4"/>
      <c r="H260" s="5">
        <f t="shared" si="265"/>
        <v>0</v>
      </c>
      <c r="I260" s="6"/>
      <c r="J260" s="5">
        <f t="shared" si="266"/>
        <v>0</v>
      </c>
      <c r="K260" s="5">
        <f t="shared" si="267"/>
        <v>0</v>
      </c>
      <c r="L260" s="5">
        <f t="shared" si="268"/>
        <v>0</v>
      </c>
      <c r="M260" s="5">
        <f t="shared" si="269"/>
        <v>5.63</v>
      </c>
      <c r="N260" s="5">
        <f t="shared" si="270"/>
        <v>1587.32</v>
      </c>
      <c r="O260" s="19" t="str">
        <f t="shared" si="249"/>
        <v xml:space="preserve"> </v>
      </c>
      <c r="P260" s="47">
        <f t="shared" si="271"/>
        <v>1</v>
      </c>
    </row>
    <row r="261" spans="1:16" ht="36" x14ac:dyDescent="0.2">
      <c r="A261" s="1" t="s">
        <v>332</v>
      </c>
      <c r="B261" s="3" t="s">
        <v>979</v>
      </c>
      <c r="C261" s="1" t="s">
        <v>35</v>
      </c>
      <c r="D261" s="27">
        <v>21.91</v>
      </c>
      <c r="E261" s="27">
        <v>281.94</v>
      </c>
      <c r="F261" s="28">
        <v>6177.31</v>
      </c>
      <c r="G261" s="4"/>
      <c r="H261" s="5">
        <f t="shared" si="265"/>
        <v>0</v>
      </c>
      <c r="I261" s="6"/>
      <c r="J261" s="5">
        <f t="shared" si="266"/>
        <v>0</v>
      </c>
      <c r="K261" s="5">
        <f t="shared" si="267"/>
        <v>0</v>
      </c>
      <c r="L261" s="5">
        <f t="shared" si="268"/>
        <v>0</v>
      </c>
      <c r="M261" s="5">
        <f t="shared" si="269"/>
        <v>21.91</v>
      </c>
      <c r="N261" s="5">
        <f t="shared" si="270"/>
        <v>6177.31</v>
      </c>
      <c r="O261" s="19" t="str">
        <f t="shared" si="249"/>
        <v xml:space="preserve"> </v>
      </c>
      <c r="P261" s="47">
        <f t="shared" si="271"/>
        <v>1</v>
      </c>
    </row>
    <row r="262" spans="1:16" ht="36" x14ac:dyDescent="0.2">
      <c r="A262" s="1" t="s">
        <v>333</v>
      </c>
      <c r="B262" s="3" t="s">
        <v>979</v>
      </c>
      <c r="C262" s="1" t="s">
        <v>35</v>
      </c>
      <c r="D262" s="27">
        <v>1.48</v>
      </c>
      <c r="E262" s="27">
        <v>281.94</v>
      </c>
      <c r="F262" s="27">
        <v>417.27</v>
      </c>
      <c r="G262" s="4"/>
      <c r="H262" s="5">
        <f t="shared" si="265"/>
        <v>0</v>
      </c>
      <c r="I262" s="6"/>
      <c r="J262" s="5">
        <f t="shared" si="266"/>
        <v>0</v>
      </c>
      <c r="K262" s="5">
        <f t="shared" si="267"/>
        <v>0</v>
      </c>
      <c r="L262" s="5">
        <f t="shared" si="268"/>
        <v>0</v>
      </c>
      <c r="M262" s="5">
        <f t="shared" si="269"/>
        <v>1.48</v>
      </c>
      <c r="N262" s="5">
        <f t="shared" si="270"/>
        <v>417.27</v>
      </c>
      <c r="O262" s="19" t="str">
        <f t="shared" si="249"/>
        <v xml:space="preserve"> </v>
      </c>
      <c r="P262" s="47">
        <f t="shared" si="271"/>
        <v>1</v>
      </c>
    </row>
    <row r="263" spans="1:16" ht="36" x14ac:dyDescent="0.2">
      <c r="A263" s="1" t="s">
        <v>334</v>
      </c>
      <c r="B263" s="3" t="s">
        <v>979</v>
      </c>
      <c r="C263" s="1" t="s">
        <v>35</v>
      </c>
      <c r="D263" s="27">
        <v>9.0399999999999991</v>
      </c>
      <c r="E263" s="27">
        <v>281.94</v>
      </c>
      <c r="F263" s="28">
        <v>2548.7399999999998</v>
      </c>
      <c r="G263" s="4"/>
      <c r="H263" s="5">
        <f t="shared" si="265"/>
        <v>0</v>
      </c>
      <c r="I263" s="6"/>
      <c r="J263" s="5">
        <f t="shared" si="266"/>
        <v>0</v>
      </c>
      <c r="K263" s="5">
        <f t="shared" si="267"/>
        <v>0</v>
      </c>
      <c r="L263" s="5">
        <f t="shared" si="268"/>
        <v>0</v>
      </c>
      <c r="M263" s="5">
        <f t="shared" si="269"/>
        <v>9.0399999999999991</v>
      </c>
      <c r="N263" s="5">
        <f t="shared" si="270"/>
        <v>2548.7399999999998</v>
      </c>
      <c r="O263" s="19" t="str">
        <f t="shared" si="249"/>
        <v xml:space="preserve"> </v>
      </c>
      <c r="P263" s="47">
        <f t="shared" si="271"/>
        <v>1</v>
      </c>
    </row>
    <row r="264" spans="1:16" ht="36" x14ac:dyDescent="0.2">
      <c r="A264" s="1" t="s">
        <v>335</v>
      </c>
      <c r="B264" s="3" t="s">
        <v>979</v>
      </c>
      <c r="C264" s="1" t="s">
        <v>35</v>
      </c>
      <c r="D264" s="27">
        <v>4.72</v>
      </c>
      <c r="E264" s="27">
        <v>281.94</v>
      </c>
      <c r="F264" s="28">
        <v>1330.76</v>
      </c>
      <c r="G264" s="4"/>
      <c r="H264" s="5">
        <f t="shared" si="265"/>
        <v>0</v>
      </c>
      <c r="I264" s="6"/>
      <c r="J264" s="5">
        <f t="shared" si="266"/>
        <v>0</v>
      </c>
      <c r="K264" s="5">
        <f t="shared" si="267"/>
        <v>0</v>
      </c>
      <c r="L264" s="5">
        <f t="shared" si="268"/>
        <v>0</v>
      </c>
      <c r="M264" s="5">
        <f t="shared" si="269"/>
        <v>4.72</v>
      </c>
      <c r="N264" s="5">
        <f t="shared" si="270"/>
        <v>1330.76</v>
      </c>
      <c r="O264" s="19" t="str">
        <f t="shared" si="249"/>
        <v xml:space="preserve"> </v>
      </c>
      <c r="P264" s="47">
        <f t="shared" si="271"/>
        <v>1</v>
      </c>
    </row>
    <row r="265" spans="1:16" ht="36" x14ac:dyDescent="0.2">
      <c r="A265" s="1" t="s">
        <v>336</v>
      </c>
      <c r="B265" s="3" t="s">
        <v>979</v>
      </c>
      <c r="C265" s="1" t="s">
        <v>35</v>
      </c>
      <c r="D265" s="27">
        <v>4.22</v>
      </c>
      <c r="E265" s="27">
        <v>281.94</v>
      </c>
      <c r="F265" s="28">
        <v>1189.79</v>
      </c>
      <c r="G265" s="4"/>
      <c r="H265" s="5">
        <f t="shared" si="265"/>
        <v>0</v>
      </c>
      <c r="I265" s="6"/>
      <c r="J265" s="5">
        <f t="shared" si="266"/>
        <v>0</v>
      </c>
      <c r="K265" s="5">
        <f t="shared" si="267"/>
        <v>0</v>
      </c>
      <c r="L265" s="5">
        <f t="shared" si="268"/>
        <v>0</v>
      </c>
      <c r="M265" s="5">
        <f t="shared" si="269"/>
        <v>4.22</v>
      </c>
      <c r="N265" s="5">
        <f t="shared" si="270"/>
        <v>1189.79</v>
      </c>
      <c r="O265" s="19" t="str">
        <f t="shared" si="249"/>
        <v xml:space="preserve"> </v>
      </c>
      <c r="P265" s="47">
        <f t="shared" si="271"/>
        <v>1</v>
      </c>
    </row>
    <row r="266" spans="1:16" ht="36" x14ac:dyDescent="0.2">
      <c r="A266" s="1" t="s">
        <v>337</v>
      </c>
      <c r="B266" s="3" t="s">
        <v>979</v>
      </c>
      <c r="C266" s="1" t="s">
        <v>35</v>
      </c>
      <c r="D266" s="27">
        <v>4.42</v>
      </c>
      <c r="E266" s="27">
        <v>281.94</v>
      </c>
      <c r="F266" s="28">
        <v>1246.17</v>
      </c>
      <c r="G266" s="4"/>
      <c r="H266" s="5">
        <f t="shared" si="265"/>
        <v>0</v>
      </c>
      <c r="I266" s="6"/>
      <c r="J266" s="5">
        <f t="shared" si="266"/>
        <v>0</v>
      </c>
      <c r="K266" s="5">
        <f t="shared" si="267"/>
        <v>0</v>
      </c>
      <c r="L266" s="5">
        <f t="shared" si="268"/>
        <v>0</v>
      </c>
      <c r="M266" s="5">
        <f t="shared" si="269"/>
        <v>4.42</v>
      </c>
      <c r="N266" s="5">
        <f t="shared" si="270"/>
        <v>1246.17</v>
      </c>
      <c r="O266" s="19" t="str">
        <f t="shared" si="249"/>
        <v xml:space="preserve"> </v>
      </c>
      <c r="P266" s="47">
        <f t="shared" si="271"/>
        <v>1</v>
      </c>
    </row>
    <row r="267" spans="1:16" ht="36" x14ac:dyDescent="0.2">
      <c r="A267" s="1" t="s">
        <v>338</v>
      </c>
      <c r="B267" s="3" t="s">
        <v>979</v>
      </c>
      <c r="C267" s="1" t="s">
        <v>35</v>
      </c>
      <c r="D267" s="27">
        <v>4.42</v>
      </c>
      <c r="E267" s="27">
        <v>281.94</v>
      </c>
      <c r="F267" s="28">
        <v>1246.17</v>
      </c>
      <c r="G267" s="4"/>
      <c r="H267" s="5">
        <f t="shared" si="265"/>
        <v>0</v>
      </c>
      <c r="I267" s="6"/>
      <c r="J267" s="5">
        <f t="shared" si="266"/>
        <v>0</v>
      </c>
      <c r="K267" s="5">
        <f t="shared" si="267"/>
        <v>0</v>
      </c>
      <c r="L267" s="5">
        <f t="shared" si="268"/>
        <v>0</v>
      </c>
      <c r="M267" s="5">
        <f t="shared" si="269"/>
        <v>4.42</v>
      </c>
      <c r="N267" s="5">
        <f t="shared" si="270"/>
        <v>1246.17</v>
      </c>
      <c r="O267" s="19" t="str">
        <f t="shared" si="249"/>
        <v xml:space="preserve"> </v>
      </c>
      <c r="P267" s="47">
        <f t="shared" si="271"/>
        <v>1</v>
      </c>
    </row>
    <row r="268" spans="1:16" ht="36" x14ac:dyDescent="0.2">
      <c r="A268" s="1" t="s">
        <v>339</v>
      </c>
      <c r="B268" s="3" t="s">
        <v>979</v>
      </c>
      <c r="C268" s="1" t="s">
        <v>35</v>
      </c>
      <c r="D268" s="27">
        <v>2.77</v>
      </c>
      <c r="E268" s="27">
        <v>281.94</v>
      </c>
      <c r="F268" s="27">
        <v>780.97</v>
      </c>
      <c r="G268" s="4"/>
      <c r="H268" s="5">
        <f t="shared" si="265"/>
        <v>0</v>
      </c>
      <c r="I268" s="6"/>
      <c r="J268" s="5">
        <f t="shared" si="266"/>
        <v>0</v>
      </c>
      <c r="K268" s="5">
        <f t="shared" si="267"/>
        <v>0</v>
      </c>
      <c r="L268" s="5">
        <f t="shared" si="268"/>
        <v>0</v>
      </c>
      <c r="M268" s="5">
        <f t="shared" si="269"/>
        <v>2.77</v>
      </c>
      <c r="N268" s="5">
        <f t="shared" si="270"/>
        <v>780.97</v>
      </c>
      <c r="O268" s="19" t="str">
        <f t="shared" si="249"/>
        <v xml:space="preserve"> </v>
      </c>
      <c r="P268" s="47">
        <f t="shared" si="271"/>
        <v>1</v>
      </c>
    </row>
    <row r="269" spans="1:16" ht="36" x14ac:dyDescent="0.2">
      <c r="A269" s="1" t="s">
        <v>340</v>
      </c>
      <c r="B269" s="3" t="s">
        <v>979</v>
      </c>
      <c r="C269" s="1" t="s">
        <v>35</v>
      </c>
      <c r="D269" s="27">
        <v>1.01</v>
      </c>
      <c r="E269" s="27">
        <v>281.94</v>
      </c>
      <c r="F269" s="27">
        <v>284.76</v>
      </c>
      <c r="G269" s="4"/>
      <c r="H269" s="5">
        <f t="shared" si="265"/>
        <v>0</v>
      </c>
      <c r="I269" s="6"/>
      <c r="J269" s="5">
        <f t="shared" si="266"/>
        <v>0</v>
      </c>
      <c r="K269" s="5">
        <f t="shared" si="267"/>
        <v>0</v>
      </c>
      <c r="L269" s="5">
        <f t="shared" si="268"/>
        <v>0</v>
      </c>
      <c r="M269" s="5">
        <f t="shared" si="269"/>
        <v>1.01</v>
      </c>
      <c r="N269" s="5">
        <f t="shared" si="270"/>
        <v>284.76</v>
      </c>
      <c r="O269" s="19" t="str">
        <f t="shared" si="249"/>
        <v xml:space="preserve"> </v>
      </c>
      <c r="P269" s="47">
        <f t="shared" si="271"/>
        <v>1</v>
      </c>
    </row>
    <row r="270" spans="1:16" ht="36" x14ac:dyDescent="0.2">
      <c r="A270" s="1" t="s">
        <v>341</v>
      </c>
      <c r="B270" s="3" t="s">
        <v>979</v>
      </c>
      <c r="C270" s="1" t="s">
        <v>35</v>
      </c>
      <c r="D270" s="27">
        <v>0.77</v>
      </c>
      <c r="E270" s="27">
        <v>281.94</v>
      </c>
      <c r="F270" s="27">
        <v>217.09</v>
      </c>
      <c r="G270" s="4"/>
      <c r="H270" s="5">
        <f t="shared" si="265"/>
        <v>0</v>
      </c>
      <c r="I270" s="6"/>
      <c r="J270" s="5">
        <f t="shared" si="266"/>
        <v>0</v>
      </c>
      <c r="K270" s="5">
        <f t="shared" si="267"/>
        <v>0</v>
      </c>
      <c r="L270" s="5">
        <f t="shared" si="268"/>
        <v>0</v>
      </c>
      <c r="M270" s="5">
        <f t="shared" si="269"/>
        <v>0.77</v>
      </c>
      <c r="N270" s="5">
        <f t="shared" si="270"/>
        <v>217.09</v>
      </c>
      <c r="O270" s="19" t="str">
        <f t="shared" si="249"/>
        <v xml:space="preserve"> </v>
      </c>
      <c r="P270" s="47">
        <f t="shared" si="271"/>
        <v>1</v>
      </c>
    </row>
    <row r="271" spans="1:16" ht="36" x14ac:dyDescent="0.2">
      <c r="A271" s="1" t="s">
        <v>342</v>
      </c>
      <c r="B271" s="3" t="s">
        <v>979</v>
      </c>
      <c r="C271" s="1" t="s">
        <v>35</v>
      </c>
      <c r="D271" s="27">
        <v>2.37</v>
      </c>
      <c r="E271" s="27">
        <v>281.94</v>
      </c>
      <c r="F271" s="27">
        <v>668.2</v>
      </c>
      <c r="G271" s="4"/>
      <c r="H271" s="5">
        <f t="shared" si="265"/>
        <v>0</v>
      </c>
      <c r="I271" s="6"/>
      <c r="J271" s="5">
        <f t="shared" si="266"/>
        <v>0</v>
      </c>
      <c r="K271" s="5">
        <f t="shared" si="267"/>
        <v>0</v>
      </c>
      <c r="L271" s="5">
        <f t="shared" si="268"/>
        <v>0</v>
      </c>
      <c r="M271" s="5">
        <f t="shared" si="269"/>
        <v>2.37</v>
      </c>
      <c r="N271" s="5">
        <f t="shared" si="270"/>
        <v>668.2</v>
      </c>
      <c r="O271" s="19" t="str">
        <f t="shared" si="249"/>
        <v xml:space="preserve"> </v>
      </c>
      <c r="P271" s="47">
        <f t="shared" si="271"/>
        <v>1</v>
      </c>
    </row>
    <row r="272" spans="1:16" ht="36" x14ac:dyDescent="0.2">
      <c r="A272" s="1" t="s">
        <v>343</v>
      </c>
      <c r="B272" s="3" t="s">
        <v>979</v>
      </c>
      <c r="C272" s="1" t="s">
        <v>35</v>
      </c>
      <c r="D272" s="27">
        <v>2.27</v>
      </c>
      <c r="E272" s="27">
        <v>281.94</v>
      </c>
      <c r="F272" s="27">
        <v>640</v>
      </c>
      <c r="G272" s="4"/>
      <c r="H272" s="5">
        <f t="shared" si="265"/>
        <v>0</v>
      </c>
      <c r="I272" s="6"/>
      <c r="J272" s="5">
        <f t="shared" si="266"/>
        <v>0</v>
      </c>
      <c r="K272" s="5">
        <f t="shared" si="267"/>
        <v>0</v>
      </c>
      <c r="L272" s="5">
        <f t="shared" si="268"/>
        <v>0</v>
      </c>
      <c r="M272" s="5">
        <f t="shared" si="269"/>
        <v>2.27</v>
      </c>
      <c r="N272" s="5">
        <f t="shared" si="270"/>
        <v>640</v>
      </c>
      <c r="O272" s="19" t="str">
        <f t="shared" si="249"/>
        <v xml:space="preserve"> </v>
      </c>
      <c r="P272" s="47">
        <f t="shared" si="271"/>
        <v>1</v>
      </c>
    </row>
    <row r="273" spans="1:16" ht="36" x14ac:dyDescent="0.2">
      <c r="A273" s="1" t="s">
        <v>344</v>
      </c>
      <c r="B273" s="3" t="s">
        <v>979</v>
      </c>
      <c r="C273" s="1" t="s">
        <v>35</v>
      </c>
      <c r="D273" s="27">
        <v>2.11</v>
      </c>
      <c r="E273" s="27">
        <v>281.94</v>
      </c>
      <c r="F273" s="27">
        <v>594.89</v>
      </c>
      <c r="G273" s="4"/>
      <c r="H273" s="5">
        <f t="shared" si="265"/>
        <v>0</v>
      </c>
      <c r="I273" s="6"/>
      <c r="J273" s="5">
        <f t="shared" si="266"/>
        <v>0</v>
      </c>
      <c r="K273" s="5">
        <f t="shared" si="267"/>
        <v>0</v>
      </c>
      <c r="L273" s="5">
        <f t="shared" si="268"/>
        <v>0</v>
      </c>
      <c r="M273" s="5">
        <f t="shared" si="269"/>
        <v>2.11</v>
      </c>
      <c r="N273" s="5">
        <f t="shared" si="270"/>
        <v>594.89</v>
      </c>
      <c r="O273" s="19" t="str">
        <f t="shared" si="249"/>
        <v xml:space="preserve"> </v>
      </c>
      <c r="P273" s="47">
        <f t="shared" si="271"/>
        <v>1</v>
      </c>
    </row>
    <row r="274" spans="1:16" ht="36" x14ac:dyDescent="0.2">
      <c r="A274" s="1" t="s">
        <v>345</v>
      </c>
      <c r="B274" s="3" t="s">
        <v>979</v>
      </c>
      <c r="C274" s="1" t="s">
        <v>35</v>
      </c>
      <c r="D274" s="27">
        <v>8.9600000000000009</v>
      </c>
      <c r="E274" s="27">
        <v>281.94</v>
      </c>
      <c r="F274" s="28">
        <v>2526.1799999999998</v>
      </c>
      <c r="G274" s="4"/>
      <c r="H274" s="5">
        <f t="shared" si="265"/>
        <v>0</v>
      </c>
      <c r="I274" s="6"/>
      <c r="J274" s="5">
        <f t="shared" si="266"/>
        <v>0</v>
      </c>
      <c r="K274" s="5">
        <f t="shared" si="267"/>
        <v>0</v>
      </c>
      <c r="L274" s="5">
        <f t="shared" si="268"/>
        <v>0</v>
      </c>
      <c r="M274" s="5">
        <f t="shared" si="269"/>
        <v>8.9600000000000009</v>
      </c>
      <c r="N274" s="5">
        <f t="shared" si="270"/>
        <v>2526.1799999999998</v>
      </c>
      <c r="O274" s="19" t="str">
        <f t="shared" si="249"/>
        <v xml:space="preserve"> </v>
      </c>
      <c r="P274" s="47">
        <f t="shared" si="271"/>
        <v>1</v>
      </c>
    </row>
    <row r="275" spans="1:16" ht="27" customHeight="1" x14ac:dyDescent="0.2">
      <c r="A275" s="1" t="s">
        <v>346</v>
      </c>
      <c r="B275" s="7" t="s">
        <v>799</v>
      </c>
      <c r="C275" s="1" t="s">
        <v>35</v>
      </c>
      <c r="D275" s="27">
        <v>120.6</v>
      </c>
      <c r="E275" s="27">
        <v>27.29</v>
      </c>
      <c r="F275" s="28">
        <v>3291.17</v>
      </c>
      <c r="G275" s="4"/>
      <c r="H275" s="5">
        <f t="shared" si="265"/>
        <v>0</v>
      </c>
      <c r="I275" s="6"/>
      <c r="J275" s="5">
        <f t="shared" si="266"/>
        <v>0</v>
      </c>
      <c r="K275" s="5">
        <f t="shared" si="267"/>
        <v>0</v>
      </c>
      <c r="L275" s="5">
        <f t="shared" si="268"/>
        <v>0</v>
      </c>
      <c r="M275" s="5">
        <f t="shared" si="269"/>
        <v>120.6</v>
      </c>
      <c r="N275" s="5">
        <f t="shared" si="270"/>
        <v>3291.17</v>
      </c>
      <c r="O275" s="19" t="str">
        <f t="shared" ref="O275:O292" si="272">IF((L275/F275)=0," ",(L275/F275))</f>
        <v xml:space="preserve"> </v>
      </c>
      <c r="P275" s="47">
        <f t="shared" si="271"/>
        <v>1</v>
      </c>
    </row>
    <row r="276" spans="1:16" x14ac:dyDescent="0.2">
      <c r="A276" s="29" t="s">
        <v>347</v>
      </c>
      <c r="B276" s="8" t="s">
        <v>348</v>
      </c>
      <c r="C276" s="30"/>
      <c r="D276" s="30"/>
      <c r="E276" s="30"/>
      <c r="F276" s="34">
        <f>SUM(F277:F292)</f>
        <v>4048.0600000000009</v>
      </c>
      <c r="G276" s="30"/>
      <c r="H276" s="34">
        <f>SUM(H277:H292)</f>
        <v>0</v>
      </c>
      <c r="I276" s="30"/>
      <c r="J276" s="34">
        <f>SUM(J277:J292)</f>
        <v>0</v>
      </c>
      <c r="K276" s="30"/>
      <c r="L276" s="34">
        <f>SUM(L277:L292)</f>
        <v>0</v>
      </c>
      <c r="M276" s="30"/>
      <c r="N276" s="34">
        <f>SUM(N277:N292)</f>
        <v>4048.0600000000009</v>
      </c>
      <c r="O276" s="20" t="str">
        <f t="shared" si="272"/>
        <v xml:space="preserve"> </v>
      </c>
      <c r="P276" s="46">
        <f t="shared" si="271"/>
        <v>1</v>
      </c>
    </row>
    <row r="277" spans="1:16" ht="36" customHeight="1" x14ac:dyDescent="0.2">
      <c r="A277" s="1" t="s">
        <v>349</v>
      </c>
      <c r="B277" s="3" t="s">
        <v>350</v>
      </c>
      <c r="C277" s="1" t="s">
        <v>35</v>
      </c>
      <c r="D277" s="27">
        <v>7.5</v>
      </c>
      <c r="E277" s="27">
        <v>134.52000000000001</v>
      </c>
      <c r="F277" s="28">
        <v>1008.9</v>
      </c>
      <c r="G277" s="4"/>
      <c r="H277" s="5">
        <f t="shared" ref="H277:H292" si="273">ROUND(G277*E277,2)</f>
        <v>0</v>
      </c>
      <c r="I277" s="6"/>
      <c r="J277" s="5">
        <f t="shared" ref="J277:J292" si="274">ROUND(I277*E277,2)</f>
        <v>0</v>
      </c>
      <c r="K277" s="5">
        <f t="shared" ref="K277:K292" si="275">G277+I277</f>
        <v>0</v>
      </c>
      <c r="L277" s="5">
        <f t="shared" ref="L277:L292" si="276">H277+J277</f>
        <v>0</v>
      </c>
      <c r="M277" s="5">
        <f t="shared" ref="M277:M292" si="277">D277-K277</f>
        <v>7.5</v>
      </c>
      <c r="N277" s="5">
        <f t="shared" ref="N277:N292" si="278">F277-L277</f>
        <v>1008.9</v>
      </c>
      <c r="O277" s="19" t="str">
        <f t="shared" si="272"/>
        <v xml:space="preserve"> </v>
      </c>
      <c r="P277" s="47">
        <f t="shared" ref="P277:P294" si="279">IF((N277/F277)=0," ",(N277/F277))</f>
        <v>1</v>
      </c>
    </row>
    <row r="278" spans="1:16" ht="37.5" customHeight="1" x14ac:dyDescent="0.2">
      <c r="A278" s="1" t="s">
        <v>351</v>
      </c>
      <c r="B278" s="3" t="s">
        <v>350</v>
      </c>
      <c r="C278" s="1" t="s">
        <v>35</v>
      </c>
      <c r="D278" s="27">
        <v>3</v>
      </c>
      <c r="E278" s="27">
        <v>134.52000000000001</v>
      </c>
      <c r="F278" s="27">
        <v>403.56</v>
      </c>
      <c r="G278" s="4"/>
      <c r="H278" s="5">
        <f t="shared" si="273"/>
        <v>0</v>
      </c>
      <c r="I278" s="6"/>
      <c r="J278" s="5">
        <f t="shared" si="274"/>
        <v>0</v>
      </c>
      <c r="K278" s="5">
        <f t="shared" si="275"/>
        <v>0</v>
      </c>
      <c r="L278" s="5">
        <f t="shared" si="276"/>
        <v>0</v>
      </c>
      <c r="M278" s="5">
        <f t="shared" si="277"/>
        <v>3</v>
      </c>
      <c r="N278" s="5">
        <f t="shared" si="278"/>
        <v>403.56</v>
      </c>
      <c r="O278" s="19" t="str">
        <f t="shared" si="272"/>
        <v xml:space="preserve"> </v>
      </c>
      <c r="P278" s="47">
        <f t="shared" si="279"/>
        <v>1</v>
      </c>
    </row>
    <row r="279" spans="1:16" ht="37.5" customHeight="1" x14ac:dyDescent="0.2">
      <c r="A279" s="1" t="s">
        <v>352</v>
      </c>
      <c r="B279" s="3" t="s">
        <v>350</v>
      </c>
      <c r="C279" s="1" t="s">
        <v>35</v>
      </c>
      <c r="D279" s="27">
        <v>3</v>
      </c>
      <c r="E279" s="27">
        <v>134.52000000000001</v>
      </c>
      <c r="F279" s="27">
        <v>403.56</v>
      </c>
      <c r="G279" s="4"/>
      <c r="H279" s="5">
        <f t="shared" si="273"/>
        <v>0</v>
      </c>
      <c r="I279" s="6"/>
      <c r="J279" s="5">
        <f t="shared" si="274"/>
        <v>0</v>
      </c>
      <c r="K279" s="5">
        <f t="shared" si="275"/>
        <v>0</v>
      </c>
      <c r="L279" s="5">
        <f t="shared" si="276"/>
        <v>0</v>
      </c>
      <c r="M279" s="5">
        <f t="shared" si="277"/>
        <v>3</v>
      </c>
      <c r="N279" s="5">
        <f t="shared" si="278"/>
        <v>403.56</v>
      </c>
      <c r="O279" s="19" t="str">
        <f t="shared" si="272"/>
        <v xml:space="preserve"> </v>
      </c>
      <c r="P279" s="47">
        <f t="shared" si="279"/>
        <v>1</v>
      </c>
    </row>
    <row r="280" spans="1:16" ht="37.5" customHeight="1" x14ac:dyDescent="0.2">
      <c r="A280" s="1" t="s">
        <v>353</v>
      </c>
      <c r="B280" s="3" t="s">
        <v>350</v>
      </c>
      <c r="C280" s="1" t="s">
        <v>35</v>
      </c>
      <c r="D280" s="27">
        <v>1.76</v>
      </c>
      <c r="E280" s="27">
        <v>134.52000000000001</v>
      </c>
      <c r="F280" s="27">
        <v>236.76</v>
      </c>
      <c r="G280" s="4"/>
      <c r="H280" s="5">
        <f t="shared" si="273"/>
        <v>0</v>
      </c>
      <c r="I280" s="6"/>
      <c r="J280" s="5">
        <f t="shared" si="274"/>
        <v>0</v>
      </c>
      <c r="K280" s="5">
        <f t="shared" si="275"/>
        <v>0</v>
      </c>
      <c r="L280" s="5">
        <f t="shared" si="276"/>
        <v>0</v>
      </c>
      <c r="M280" s="5">
        <f t="shared" si="277"/>
        <v>1.76</v>
      </c>
      <c r="N280" s="5">
        <f t="shared" si="278"/>
        <v>236.76</v>
      </c>
      <c r="O280" s="19" t="str">
        <f t="shared" si="272"/>
        <v xml:space="preserve"> </v>
      </c>
      <c r="P280" s="47">
        <f t="shared" si="279"/>
        <v>1</v>
      </c>
    </row>
    <row r="281" spans="1:16" ht="37.5" customHeight="1" x14ac:dyDescent="0.2">
      <c r="A281" s="1" t="s">
        <v>354</v>
      </c>
      <c r="B281" s="3" t="s">
        <v>350</v>
      </c>
      <c r="C281" s="1" t="s">
        <v>35</v>
      </c>
      <c r="D281" s="27">
        <v>1.3</v>
      </c>
      <c r="E281" s="27">
        <v>134.52000000000001</v>
      </c>
      <c r="F281" s="27">
        <v>174.88</v>
      </c>
      <c r="G281" s="4"/>
      <c r="H281" s="5">
        <f t="shared" si="273"/>
        <v>0</v>
      </c>
      <c r="I281" s="6"/>
      <c r="J281" s="5">
        <f t="shared" si="274"/>
        <v>0</v>
      </c>
      <c r="K281" s="5">
        <f t="shared" si="275"/>
        <v>0</v>
      </c>
      <c r="L281" s="5">
        <f t="shared" si="276"/>
        <v>0</v>
      </c>
      <c r="M281" s="5">
        <f t="shared" si="277"/>
        <v>1.3</v>
      </c>
      <c r="N281" s="5">
        <f t="shared" si="278"/>
        <v>174.88</v>
      </c>
      <c r="O281" s="19" t="str">
        <f t="shared" si="272"/>
        <v xml:space="preserve"> </v>
      </c>
      <c r="P281" s="47">
        <f t="shared" si="279"/>
        <v>1</v>
      </c>
    </row>
    <row r="282" spans="1:16" ht="37.5" customHeight="1" x14ac:dyDescent="0.2">
      <c r="A282" s="1" t="s">
        <v>355</v>
      </c>
      <c r="B282" s="3" t="s">
        <v>350</v>
      </c>
      <c r="C282" s="1" t="s">
        <v>35</v>
      </c>
      <c r="D282" s="27">
        <v>3.88</v>
      </c>
      <c r="E282" s="27">
        <v>134.52000000000001</v>
      </c>
      <c r="F282" s="27">
        <v>521.94000000000005</v>
      </c>
      <c r="G282" s="4"/>
      <c r="H282" s="5">
        <f t="shared" si="273"/>
        <v>0</v>
      </c>
      <c r="I282" s="6"/>
      <c r="J282" s="5">
        <f t="shared" si="274"/>
        <v>0</v>
      </c>
      <c r="K282" s="5">
        <f t="shared" si="275"/>
        <v>0</v>
      </c>
      <c r="L282" s="5">
        <f t="shared" si="276"/>
        <v>0</v>
      </c>
      <c r="M282" s="5">
        <f t="shared" si="277"/>
        <v>3.88</v>
      </c>
      <c r="N282" s="5">
        <f t="shared" si="278"/>
        <v>521.94000000000005</v>
      </c>
      <c r="O282" s="19" t="str">
        <f t="shared" si="272"/>
        <v xml:space="preserve"> </v>
      </c>
      <c r="P282" s="47">
        <f t="shared" si="279"/>
        <v>1</v>
      </c>
    </row>
    <row r="283" spans="1:16" ht="37.5" customHeight="1" x14ac:dyDescent="0.2">
      <c r="A283" s="1" t="s">
        <v>356</v>
      </c>
      <c r="B283" s="3" t="s">
        <v>350</v>
      </c>
      <c r="C283" s="1" t="s">
        <v>35</v>
      </c>
      <c r="D283" s="27">
        <v>3</v>
      </c>
      <c r="E283" s="27">
        <v>134.52000000000001</v>
      </c>
      <c r="F283" s="27">
        <v>403.56</v>
      </c>
      <c r="G283" s="4"/>
      <c r="H283" s="5">
        <f t="shared" si="273"/>
        <v>0</v>
      </c>
      <c r="I283" s="6"/>
      <c r="J283" s="5">
        <f t="shared" si="274"/>
        <v>0</v>
      </c>
      <c r="K283" s="5">
        <f t="shared" si="275"/>
        <v>0</v>
      </c>
      <c r="L283" s="5">
        <f t="shared" si="276"/>
        <v>0</v>
      </c>
      <c r="M283" s="5">
        <f t="shared" si="277"/>
        <v>3</v>
      </c>
      <c r="N283" s="5">
        <f t="shared" si="278"/>
        <v>403.56</v>
      </c>
      <c r="O283" s="19" t="str">
        <f t="shared" si="272"/>
        <v xml:space="preserve"> </v>
      </c>
      <c r="P283" s="47">
        <f t="shared" si="279"/>
        <v>1</v>
      </c>
    </row>
    <row r="284" spans="1:16" ht="37.5" customHeight="1" x14ac:dyDescent="0.2">
      <c r="A284" s="1" t="s">
        <v>357</v>
      </c>
      <c r="B284" s="3" t="s">
        <v>350</v>
      </c>
      <c r="C284" s="1" t="s">
        <v>35</v>
      </c>
      <c r="D284" s="27">
        <v>3</v>
      </c>
      <c r="E284" s="27">
        <v>134.52000000000001</v>
      </c>
      <c r="F284" s="27">
        <v>403.56</v>
      </c>
      <c r="G284" s="4"/>
      <c r="H284" s="5">
        <f t="shared" si="273"/>
        <v>0</v>
      </c>
      <c r="I284" s="6"/>
      <c r="J284" s="5">
        <f t="shared" si="274"/>
        <v>0</v>
      </c>
      <c r="K284" s="5">
        <f t="shared" si="275"/>
        <v>0</v>
      </c>
      <c r="L284" s="5">
        <f t="shared" si="276"/>
        <v>0</v>
      </c>
      <c r="M284" s="5">
        <f t="shared" si="277"/>
        <v>3</v>
      </c>
      <c r="N284" s="5">
        <f t="shared" si="278"/>
        <v>403.56</v>
      </c>
      <c r="O284" s="19" t="str">
        <f t="shared" si="272"/>
        <v xml:space="preserve"> </v>
      </c>
      <c r="P284" s="47">
        <f t="shared" si="279"/>
        <v>1</v>
      </c>
    </row>
    <row r="285" spans="1:16" x14ac:dyDescent="0.2">
      <c r="A285" s="1" t="s">
        <v>358</v>
      </c>
      <c r="B285" s="3" t="s">
        <v>359</v>
      </c>
      <c r="C285" s="1" t="s">
        <v>68</v>
      </c>
      <c r="D285" s="27">
        <v>11</v>
      </c>
      <c r="E285" s="27">
        <v>8.6199999999999992</v>
      </c>
      <c r="F285" s="27">
        <v>94.82</v>
      </c>
      <c r="G285" s="4"/>
      <c r="H285" s="5">
        <f t="shared" si="273"/>
        <v>0</v>
      </c>
      <c r="I285" s="6"/>
      <c r="J285" s="5">
        <f t="shared" si="274"/>
        <v>0</v>
      </c>
      <c r="K285" s="5">
        <f t="shared" si="275"/>
        <v>0</v>
      </c>
      <c r="L285" s="5">
        <f t="shared" si="276"/>
        <v>0</v>
      </c>
      <c r="M285" s="5">
        <f t="shared" si="277"/>
        <v>11</v>
      </c>
      <c r="N285" s="5">
        <f t="shared" si="278"/>
        <v>94.82</v>
      </c>
      <c r="O285" s="19" t="str">
        <f t="shared" si="272"/>
        <v xml:space="preserve"> </v>
      </c>
      <c r="P285" s="47">
        <f t="shared" si="279"/>
        <v>1</v>
      </c>
    </row>
    <row r="286" spans="1:16" x14ac:dyDescent="0.2">
      <c r="A286" s="1" t="s">
        <v>360</v>
      </c>
      <c r="B286" s="3" t="s">
        <v>359</v>
      </c>
      <c r="C286" s="1" t="s">
        <v>68</v>
      </c>
      <c r="D286" s="27">
        <v>7</v>
      </c>
      <c r="E286" s="27">
        <v>8.6199999999999992</v>
      </c>
      <c r="F286" s="27">
        <v>60.34</v>
      </c>
      <c r="G286" s="4"/>
      <c r="H286" s="5">
        <f t="shared" si="273"/>
        <v>0</v>
      </c>
      <c r="I286" s="6"/>
      <c r="J286" s="5">
        <f t="shared" si="274"/>
        <v>0</v>
      </c>
      <c r="K286" s="5">
        <f t="shared" si="275"/>
        <v>0</v>
      </c>
      <c r="L286" s="5">
        <f t="shared" si="276"/>
        <v>0</v>
      </c>
      <c r="M286" s="5">
        <f t="shared" si="277"/>
        <v>7</v>
      </c>
      <c r="N286" s="5">
        <f t="shared" si="278"/>
        <v>60.34</v>
      </c>
      <c r="O286" s="19" t="str">
        <f t="shared" si="272"/>
        <v xml:space="preserve"> </v>
      </c>
      <c r="P286" s="47">
        <f t="shared" si="279"/>
        <v>1</v>
      </c>
    </row>
    <row r="287" spans="1:16" x14ac:dyDescent="0.2">
      <c r="A287" s="1" t="s">
        <v>361</v>
      </c>
      <c r="B287" s="3" t="s">
        <v>359</v>
      </c>
      <c r="C287" s="1" t="s">
        <v>68</v>
      </c>
      <c r="D287" s="27">
        <v>7</v>
      </c>
      <c r="E287" s="27">
        <v>8.6199999999999992</v>
      </c>
      <c r="F287" s="27">
        <v>60.34</v>
      </c>
      <c r="G287" s="4"/>
      <c r="H287" s="5">
        <f t="shared" si="273"/>
        <v>0</v>
      </c>
      <c r="I287" s="6"/>
      <c r="J287" s="5">
        <f t="shared" si="274"/>
        <v>0</v>
      </c>
      <c r="K287" s="5">
        <f t="shared" si="275"/>
        <v>0</v>
      </c>
      <c r="L287" s="5">
        <f t="shared" si="276"/>
        <v>0</v>
      </c>
      <c r="M287" s="5">
        <f t="shared" si="277"/>
        <v>7</v>
      </c>
      <c r="N287" s="5">
        <f t="shared" si="278"/>
        <v>60.34</v>
      </c>
      <c r="O287" s="19" t="str">
        <f t="shared" si="272"/>
        <v xml:space="preserve"> </v>
      </c>
      <c r="P287" s="47">
        <f t="shared" si="279"/>
        <v>1</v>
      </c>
    </row>
    <row r="288" spans="1:16" x14ac:dyDescent="0.2">
      <c r="A288" s="1" t="s">
        <v>362</v>
      </c>
      <c r="B288" s="3" t="s">
        <v>359</v>
      </c>
      <c r="C288" s="1" t="s">
        <v>68</v>
      </c>
      <c r="D288" s="27">
        <v>5.3</v>
      </c>
      <c r="E288" s="27">
        <v>8.6199999999999992</v>
      </c>
      <c r="F288" s="27">
        <v>45.69</v>
      </c>
      <c r="G288" s="4"/>
      <c r="H288" s="5">
        <f t="shared" si="273"/>
        <v>0</v>
      </c>
      <c r="I288" s="6"/>
      <c r="J288" s="5">
        <f t="shared" si="274"/>
        <v>0</v>
      </c>
      <c r="K288" s="5">
        <f t="shared" si="275"/>
        <v>0</v>
      </c>
      <c r="L288" s="5">
        <f t="shared" si="276"/>
        <v>0</v>
      </c>
      <c r="M288" s="5">
        <f t="shared" si="277"/>
        <v>5.3</v>
      </c>
      <c r="N288" s="5">
        <f t="shared" si="278"/>
        <v>45.69</v>
      </c>
      <c r="O288" s="19" t="str">
        <f t="shared" si="272"/>
        <v xml:space="preserve"> </v>
      </c>
      <c r="P288" s="47">
        <f t="shared" si="279"/>
        <v>1</v>
      </c>
    </row>
    <row r="289" spans="1:16" x14ac:dyDescent="0.2">
      <c r="A289" s="1" t="s">
        <v>363</v>
      </c>
      <c r="B289" s="3" t="s">
        <v>359</v>
      </c>
      <c r="C289" s="1" t="s">
        <v>68</v>
      </c>
      <c r="D289" s="27">
        <v>4.5999999999999996</v>
      </c>
      <c r="E289" s="27">
        <v>8.6199999999999992</v>
      </c>
      <c r="F289" s="27">
        <v>39.65</v>
      </c>
      <c r="G289" s="4"/>
      <c r="H289" s="5">
        <f t="shared" si="273"/>
        <v>0</v>
      </c>
      <c r="I289" s="6"/>
      <c r="J289" s="5">
        <f t="shared" si="274"/>
        <v>0</v>
      </c>
      <c r="K289" s="5">
        <f t="shared" si="275"/>
        <v>0</v>
      </c>
      <c r="L289" s="5">
        <f t="shared" si="276"/>
        <v>0</v>
      </c>
      <c r="M289" s="5">
        <f t="shared" si="277"/>
        <v>4.5999999999999996</v>
      </c>
      <c r="N289" s="5">
        <f t="shared" si="278"/>
        <v>39.65</v>
      </c>
      <c r="O289" s="19" t="str">
        <f t="shared" si="272"/>
        <v xml:space="preserve"> </v>
      </c>
      <c r="P289" s="47">
        <f t="shared" si="279"/>
        <v>1</v>
      </c>
    </row>
    <row r="290" spans="1:16" x14ac:dyDescent="0.2">
      <c r="A290" s="1" t="s">
        <v>364</v>
      </c>
      <c r="B290" s="3" t="s">
        <v>359</v>
      </c>
      <c r="C290" s="1" t="s">
        <v>68</v>
      </c>
      <c r="D290" s="27">
        <v>8.1</v>
      </c>
      <c r="E290" s="27">
        <v>8.6199999999999992</v>
      </c>
      <c r="F290" s="27">
        <v>69.819999999999993</v>
      </c>
      <c r="G290" s="4"/>
      <c r="H290" s="5">
        <f t="shared" si="273"/>
        <v>0</v>
      </c>
      <c r="I290" s="6"/>
      <c r="J290" s="5">
        <f t="shared" si="274"/>
        <v>0</v>
      </c>
      <c r="K290" s="5">
        <f t="shared" si="275"/>
        <v>0</v>
      </c>
      <c r="L290" s="5">
        <f t="shared" si="276"/>
        <v>0</v>
      </c>
      <c r="M290" s="5">
        <f t="shared" si="277"/>
        <v>8.1</v>
      </c>
      <c r="N290" s="5">
        <f t="shared" si="278"/>
        <v>69.819999999999993</v>
      </c>
      <c r="O290" s="19" t="str">
        <f t="shared" si="272"/>
        <v xml:space="preserve"> </v>
      </c>
      <c r="P290" s="47">
        <f t="shared" si="279"/>
        <v>1</v>
      </c>
    </row>
    <row r="291" spans="1:16" x14ac:dyDescent="0.2">
      <c r="A291" s="1" t="s">
        <v>365</v>
      </c>
      <c r="B291" s="3" t="s">
        <v>359</v>
      </c>
      <c r="C291" s="1" t="s">
        <v>68</v>
      </c>
      <c r="D291" s="27">
        <v>7</v>
      </c>
      <c r="E291" s="27">
        <v>8.6199999999999992</v>
      </c>
      <c r="F291" s="27">
        <v>60.34</v>
      </c>
      <c r="G291" s="4"/>
      <c r="H291" s="5">
        <f t="shared" si="273"/>
        <v>0</v>
      </c>
      <c r="I291" s="6"/>
      <c r="J291" s="5">
        <f t="shared" si="274"/>
        <v>0</v>
      </c>
      <c r="K291" s="5">
        <f t="shared" si="275"/>
        <v>0</v>
      </c>
      <c r="L291" s="5">
        <f t="shared" si="276"/>
        <v>0</v>
      </c>
      <c r="M291" s="5">
        <f t="shared" si="277"/>
        <v>7</v>
      </c>
      <c r="N291" s="5">
        <f t="shared" si="278"/>
        <v>60.34</v>
      </c>
      <c r="O291" s="19" t="str">
        <f t="shared" si="272"/>
        <v xml:space="preserve"> </v>
      </c>
      <c r="P291" s="47">
        <f t="shared" si="279"/>
        <v>1</v>
      </c>
    </row>
    <row r="292" spans="1:16" x14ac:dyDescent="0.2">
      <c r="A292" s="1" t="s">
        <v>366</v>
      </c>
      <c r="B292" s="3" t="s">
        <v>359</v>
      </c>
      <c r="C292" s="1" t="s">
        <v>68</v>
      </c>
      <c r="D292" s="27">
        <v>7</v>
      </c>
      <c r="E292" s="27">
        <v>8.6199999999999992</v>
      </c>
      <c r="F292" s="27">
        <v>60.34</v>
      </c>
      <c r="G292" s="4"/>
      <c r="H292" s="5">
        <f t="shared" si="273"/>
        <v>0</v>
      </c>
      <c r="I292" s="6"/>
      <c r="J292" s="5">
        <f t="shared" si="274"/>
        <v>0</v>
      </c>
      <c r="K292" s="5">
        <f t="shared" si="275"/>
        <v>0</v>
      </c>
      <c r="L292" s="5">
        <f t="shared" si="276"/>
        <v>0</v>
      </c>
      <c r="M292" s="5">
        <f t="shared" si="277"/>
        <v>7</v>
      </c>
      <c r="N292" s="5">
        <f t="shared" si="278"/>
        <v>60.34</v>
      </c>
      <c r="O292" s="19" t="str">
        <f t="shared" si="272"/>
        <v xml:space="preserve"> </v>
      </c>
      <c r="P292" s="47">
        <f t="shared" si="279"/>
        <v>1</v>
      </c>
    </row>
    <row r="293" spans="1:16" x14ac:dyDescent="0.2">
      <c r="A293" s="29" t="s">
        <v>367</v>
      </c>
      <c r="B293" s="8" t="s">
        <v>368</v>
      </c>
      <c r="C293" s="30"/>
      <c r="D293" s="30"/>
      <c r="E293" s="30"/>
      <c r="F293" s="34">
        <f>F294+F299+F312</f>
        <v>70224.460000000006</v>
      </c>
      <c r="G293" s="30"/>
      <c r="H293" s="34">
        <f>H294+H299+H312</f>
        <v>0</v>
      </c>
      <c r="I293" s="30"/>
      <c r="J293" s="34">
        <f>J294+J299+J312</f>
        <v>0</v>
      </c>
      <c r="K293" s="29"/>
      <c r="L293" s="34">
        <f>L294+L299+L312</f>
        <v>0</v>
      </c>
      <c r="M293" s="29"/>
      <c r="N293" s="34">
        <f>N294+N299+N312</f>
        <v>70224.460000000006</v>
      </c>
      <c r="O293" s="20" t="str">
        <f t="shared" ref="O293:O294" si="280">IF((L293/F293)=0," ",(L293/F293))</f>
        <v xml:space="preserve"> </v>
      </c>
      <c r="P293" s="46">
        <f t="shared" si="279"/>
        <v>1</v>
      </c>
    </row>
    <row r="294" spans="1:16" x14ac:dyDescent="0.2">
      <c r="A294" s="29" t="s">
        <v>369</v>
      </c>
      <c r="B294" s="8" t="s">
        <v>370</v>
      </c>
      <c r="C294" s="30"/>
      <c r="D294" s="30"/>
      <c r="E294" s="30"/>
      <c r="F294" s="34">
        <f>SUM(F295:F298)</f>
        <v>10324.140000000001</v>
      </c>
      <c r="G294" s="30"/>
      <c r="H294" s="34">
        <f>SUM(H295:H298)</f>
        <v>0</v>
      </c>
      <c r="I294" s="30"/>
      <c r="J294" s="34">
        <f>SUM(J295:J298)</f>
        <v>0</v>
      </c>
      <c r="K294" s="30"/>
      <c r="L294" s="34">
        <f>SUM(L295:L298)</f>
        <v>0</v>
      </c>
      <c r="M294" s="30"/>
      <c r="N294" s="34">
        <f>SUM(N295:N298)</f>
        <v>10324.140000000001</v>
      </c>
      <c r="O294" s="20" t="str">
        <f t="shared" si="280"/>
        <v xml:space="preserve"> </v>
      </c>
      <c r="P294" s="46">
        <f t="shared" si="279"/>
        <v>1</v>
      </c>
    </row>
    <row r="295" spans="1:16" ht="36" x14ac:dyDescent="0.2">
      <c r="A295" s="1" t="s">
        <v>371</v>
      </c>
      <c r="B295" s="3" t="s">
        <v>980</v>
      </c>
      <c r="C295" s="1" t="s">
        <v>35</v>
      </c>
      <c r="D295" s="27">
        <v>26.71</v>
      </c>
      <c r="E295" s="27">
        <v>256.73</v>
      </c>
      <c r="F295" s="28">
        <v>6857.26</v>
      </c>
      <c r="G295" s="4"/>
      <c r="H295" s="5">
        <f t="shared" ref="H295:H298" si="281">ROUND(G295*E295,2)</f>
        <v>0</v>
      </c>
      <c r="I295" s="6"/>
      <c r="J295" s="5">
        <f t="shared" ref="J295:J298" si="282">ROUND(I295*E295,2)</f>
        <v>0</v>
      </c>
      <c r="K295" s="5">
        <f t="shared" ref="K295:K298" si="283">G295+I295</f>
        <v>0</v>
      </c>
      <c r="L295" s="5">
        <f t="shared" ref="L295:L298" si="284">H295+J295</f>
        <v>0</v>
      </c>
      <c r="M295" s="5">
        <f t="shared" ref="M295:M298" si="285">D295-K295</f>
        <v>26.71</v>
      </c>
      <c r="N295" s="5">
        <f t="shared" ref="N295:N298" si="286">F295-L295</f>
        <v>6857.26</v>
      </c>
      <c r="O295" s="19" t="str">
        <f t="shared" ref="O295:O317" si="287">IF((L295/F295)=0," ",(L295/F295))</f>
        <v xml:space="preserve"> </v>
      </c>
      <c r="P295" s="47">
        <f t="shared" ref="P295:P358" si="288">IF((N295/F295)=0," ",(N295/F295))</f>
        <v>1</v>
      </c>
    </row>
    <row r="296" spans="1:16" ht="29.25" customHeight="1" x14ac:dyDescent="0.2">
      <c r="A296" s="1" t="s">
        <v>372</v>
      </c>
      <c r="B296" s="7" t="s">
        <v>799</v>
      </c>
      <c r="C296" s="1" t="s">
        <v>35</v>
      </c>
      <c r="D296" s="27">
        <v>26.71</v>
      </c>
      <c r="E296" s="27">
        <v>27.29</v>
      </c>
      <c r="F296" s="27">
        <v>728.92</v>
      </c>
      <c r="G296" s="4"/>
      <c r="H296" s="5">
        <f t="shared" si="281"/>
        <v>0</v>
      </c>
      <c r="I296" s="6"/>
      <c r="J296" s="5">
        <f t="shared" si="282"/>
        <v>0</v>
      </c>
      <c r="K296" s="5">
        <f t="shared" si="283"/>
        <v>0</v>
      </c>
      <c r="L296" s="5">
        <f t="shared" si="284"/>
        <v>0</v>
      </c>
      <c r="M296" s="5">
        <f t="shared" si="285"/>
        <v>26.71</v>
      </c>
      <c r="N296" s="5">
        <f t="shared" si="286"/>
        <v>728.92</v>
      </c>
      <c r="O296" s="19" t="str">
        <f t="shared" si="287"/>
        <v xml:space="preserve"> </v>
      </c>
      <c r="P296" s="47">
        <f t="shared" si="288"/>
        <v>1</v>
      </c>
    </row>
    <row r="297" spans="1:16" ht="36" x14ac:dyDescent="0.2">
      <c r="A297" s="1" t="s">
        <v>373</v>
      </c>
      <c r="B297" s="3" t="s">
        <v>980</v>
      </c>
      <c r="C297" s="1" t="s">
        <v>35</v>
      </c>
      <c r="D297" s="27">
        <v>9.64</v>
      </c>
      <c r="E297" s="27">
        <v>256.73</v>
      </c>
      <c r="F297" s="28">
        <v>2474.88</v>
      </c>
      <c r="G297" s="4"/>
      <c r="H297" s="5">
        <f t="shared" si="281"/>
        <v>0</v>
      </c>
      <c r="I297" s="6"/>
      <c r="J297" s="5">
        <f t="shared" si="282"/>
        <v>0</v>
      </c>
      <c r="K297" s="5">
        <f t="shared" si="283"/>
        <v>0</v>
      </c>
      <c r="L297" s="5">
        <f t="shared" si="284"/>
        <v>0</v>
      </c>
      <c r="M297" s="5">
        <f t="shared" si="285"/>
        <v>9.64</v>
      </c>
      <c r="N297" s="5">
        <f t="shared" si="286"/>
        <v>2474.88</v>
      </c>
      <c r="O297" s="19" t="str">
        <f t="shared" si="287"/>
        <v xml:space="preserve"> </v>
      </c>
      <c r="P297" s="47">
        <f t="shared" si="288"/>
        <v>1</v>
      </c>
    </row>
    <row r="298" spans="1:16" ht="26.25" customHeight="1" x14ac:dyDescent="0.2">
      <c r="A298" s="1" t="s">
        <v>374</v>
      </c>
      <c r="B298" s="7" t="s">
        <v>799</v>
      </c>
      <c r="C298" s="1" t="s">
        <v>35</v>
      </c>
      <c r="D298" s="27">
        <v>9.64</v>
      </c>
      <c r="E298" s="27">
        <v>27.29</v>
      </c>
      <c r="F298" s="27">
        <v>263.08</v>
      </c>
      <c r="G298" s="4"/>
      <c r="H298" s="5">
        <f t="shared" si="281"/>
        <v>0</v>
      </c>
      <c r="I298" s="6"/>
      <c r="J298" s="5">
        <f t="shared" si="282"/>
        <v>0</v>
      </c>
      <c r="K298" s="5">
        <f t="shared" si="283"/>
        <v>0</v>
      </c>
      <c r="L298" s="5">
        <f t="shared" si="284"/>
        <v>0</v>
      </c>
      <c r="M298" s="5">
        <f t="shared" si="285"/>
        <v>9.64</v>
      </c>
      <c r="N298" s="5">
        <f t="shared" si="286"/>
        <v>263.08</v>
      </c>
      <c r="O298" s="19" t="str">
        <f t="shared" si="287"/>
        <v xml:space="preserve"> </v>
      </c>
      <c r="P298" s="47">
        <f t="shared" si="288"/>
        <v>1</v>
      </c>
    </row>
    <row r="299" spans="1:16" x14ac:dyDescent="0.2">
      <c r="A299" s="29" t="s">
        <v>375</v>
      </c>
      <c r="B299" s="8" t="s">
        <v>376</v>
      </c>
      <c r="C299" s="30"/>
      <c r="D299" s="30"/>
      <c r="E299" s="30"/>
      <c r="F299" s="34">
        <f>SUM(F300:F311)</f>
        <v>7220.1800000000012</v>
      </c>
      <c r="G299" s="30"/>
      <c r="H299" s="34">
        <f>SUM(H300:H311)</f>
        <v>0</v>
      </c>
      <c r="I299" s="30"/>
      <c r="J299" s="34">
        <f>SUM(J300:J311)</f>
        <v>0</v>
      </c>
      <c r="K299" s="30"/>
      <c r="L299" s="34">
        <f>SUM(L300:L311)</f>
        <v>0</v>
      </c>
      <c r="M299" s="30"/>
      <c r="N299" s="34">
        <f>SUM(N300:N311)</f>
        <v>7220.1800000000012</v>
      </c>
      <c r="O299" s="20" t="str">
        <f t="shared" si="287"/>
        <v xml:space="preserve"> </v>
      </c>
      <c r="P299" s="46">
        <f t="shared" si="288"/>
        <v>1</v>
      </c>
    </row>
    <row r="300" spans="1:16" ht="16.5" customHeight="1" x14ac:dyDescent="0.2">
      <c r="A300" s="1" t="s">
        <v>377</v>
      </c>
      <c r="B300" s="3" t="s">
        <v>378</v>
      </c>
      <c r="C300" s="1" t="s">
        <v>28</v>
      </c>
      <c r="D300" s="27">
        <v>11</v>
      </c>
      <c r="E300" s="27">
        <v>4.13</v>
      </c>
      <c r="F300" s="27">
        <v>45.43</v>
      </c>
      <c r="G300" s="4"/>
      <c r="H300" s="5">
        <f t="shared" ref="H300:H311" si="289">ROUND(G300*E300,2)</f>
        <v>0</v>
      </c>
      <c r="I300" s="6"/>
      <c r="J300" s="5">
        <f t="shared" ref="J300:J311" si="290">ROUND(I300*E300,2)</f>
        <v>0</v>
      </c>
      <c r="K300" s="5">
        <f t="shared" ref="K300:K311" si="291">G300+I300</f>
        <v>0</v>
      </c>
      <c r="L300" s="5">
        <f t="shared" ref="L300:L311" si="292">H300+J300</f>
        <v>0</v>
      </c>
      <c r="M300" s="5">
        <f t="shared" ref="M300:M311" si="293">D300-K300</f>
        <v>11</v>
      </c>
      <c r="N300" s="5">
        <f t="shared" ref="N300:N311" si="294">F300-L300</f>
        <v>45.43</v>
      </c>
      <c r="O300" s="19" t="str">
        <f t="shared" si="287"/>
        <v xml:space="preserve"> </v>
      </c>
      <c r="P300" s="47">
        <f t="shared" si="288"/>
        <v>1</v>
      </c>
    </row>
    <row r="301" spans="1:16" ht="16.5" customHeight="1" x14ac:dyDescent="0.2">
      <c r="A301" s="1" t="s">
        <v>379</v>
      </c>
      <c r="B301" s="3" t="s">
        <v>380</v>
      </c>
      <c r="C301" s="1" t="s">
        <v>28</v>
      </c>
      <c r="D301" s="27">
        <v>22</v>
      </c>
      <c r="E301" s="27">
        <v>64.900000000000006</v>
      </c>
      <c r="F301" s="28">
        <v>1427.8</v>
      </c>
      <c r="G301" s="4"/>
      <c r="H301" s="5">
        <f t="shared" si="289"/>
        <v>0</v>
      </c>
      <c r="I301" s="6"/>
      <c r="J301" s="5">
        <f t="shared" si="290"/>
        <v>0</v>
      </c>
      <c r="K301" s="5">
        <f t="shared" si="291"/>
        <v>0</v>
      </c>
      <c r="L301" s="5">
        <f t="shared" si="292"/>
        <v>0</v>
      </c>
      <c r="M301" s="5">
        <f t="shared" si="293"/>
        <v>22</v>
      </c>
      <c r="N301" s="5">
        <f t="shared" si="294"/>
        <v>1427.8</v>
      </c>
      <c r="O301" s="19" t="str">
        <f t="shared" si="287"/>
        <v xml:space="preserve"> </v>
      </c>
      <c r="P301" s="47">
        <f t="shared" si="288"/>
        <v>1</v>
      </c>
    </row>
    <row r="302" spans="1:16" ht="16.5" customHeight="1" x14ac:dyDescent="0.2">
      <c r="A302" s="1" t="s">
        <v>381</v>
      </c>
      <c r="B302" s="3" t="s">
        <v>382</v>
      </c>
      <c r="C302" s="1" t="s">
        <v>28</v>
      </c>
      <c r="D302" s="27">
        <v>11</v>
      </c>
      <c r="E302" s="27">
        <v>2.97</v>
      </c>
      <c r="F302" s="27">
        <v>32.67</v>
      </c>
      <c r="G302" s="4"/>
      <c r="H302" s="5">
        <f t="shared" si="289"/>
        <v>0</v>
      </c>
      <c r="I302" s="6"/>
      <c r="J302" s="5">
        <f t="shared" si="290"/>
        <v>0</v>
      </c>
      <c r="K302" s="5">
        <f t="shared" si="291"/>
        <v>0</v>
      </c>
      <c r="L302" s="5">
        <f t="shared" si="292"/>
        <v>0</v>
      </c>
      <c r="M302" s="5">
        <f t="shared" si="293"/>
        <v>11</v>
      </c>
      <c r="N302" s="5">
        <f t="shared" si="294"/>
        <v>32.67</v>
      </c>
      <c r="O302" s="19" t="str">
        <f t="shared" si="287"/>
        <v xml:space="preserve"> </v>
      </c>
      <c r="P302" s="47">
        <f t="shared" si="288"/>
        <v>1</v>
      </c>
    </row>
    <row r="303" spans="1:16" ht="16.5" customHeight="1" x14ac:dyDescent="0.2">
      <c r="A303" s="1" t="s">
        <v>383</v>
      </c>
      <c r="B303" s="3" t="s">
        <v>380</v>
      </c>
      <c r="C303" s="1" t="s">
        <v>28</v>
      </c>
      <c r="D303" s="27">
        <v>28</v>
      </c>
      <c r="E303" s="27">
        <v>64.900000000000006</v>
      </c>
      <c r="F303" s="28">
        <v>1817.2</v>
      </c>
      <c r="G303" s="4"/>
      <c r="H303" s="5">
        <f t="shared" si="289"/>
        <v>0</v>
      </c>
      <c r="I303" s="6"/>
      <c r="J303" s="5">
        <f t="shared" si="290"/>
        <v>0</v>
      </c>
      <c r="K303" s="5">
        <f t="shared" si="291"/>
        <v>0</v>
      </c>
      <c r="L303" s="5">
        <f t="shared" si="292"/>
        <v>0</v>
      </c>
      <c r="M303" s="5">
        <f t="shared" si="293"/>
        <v>28</v>
      </c>
      <c r="N303" s="5">
        <f t="shared" si="294"/>
        <v>1817.2</v>
      </c>
      <c r="O303" s="19" t="str">
        <f t="shared" si="287"/>
        <v xml:space="preserve"> </v>
      </c>
      <c r="P303" s="47">
        <f t="shared" si="288"/>
        <v>1</v>
      </c>
    </row>
    <row r="304" spans="1:16" ht="16.5" customHeight="1" x14ac:dyDescent="0.2">
      <c r="A304" s="1" t="s">
        <v>384</v>
      </c>
      <c r="B304" s="3" t="s">
        <v>382</v>
      </c>
      <c r="C304" s="1" t="s">
        <v>28</v>
      </c>
      <c r="D304" s="27">
        <v>14</v>
      </c>
      <c r="E304" s="27">
        <v>2.97</v>
      </c>
      <c r="F304" s="27">
        <v>41.58</v>
      </c>
      <c r="G304" s="4"/>
      <c r="H304" s="5">
        <f t="shared" si="289"/>
        <v>0</v>
      </c>
      <c r="I304" s="6"/>
      <c r="J304" s="5">
        <f t="shared" si="290"/>
        <v>0</v>
      </c>
      <c r="K304" s="5">
        <f t="shared" si="291"/>
        <v>0</v>
      </c>
      <c r="L304" s="5">
        <f t="shared" si="292"/>
        <v>0</v>
      </c>
      <c r="M304" s="5">
        <f t="shared" si="293"/>
        <v>14</v>
      </c>
      <c r="N304" s="5">
        <f t="shared" si="294"/>
        <v>41.58</v>
      </c>
      <c r="O304" s="19" t="str">
        <f t="shared" si="287"/>
        <v xml:space="preserve"> </v>
      </c>
      <c r="P304" s="47">
        <f t="shared" si="288"/>
        <v>1</v>
      </c>
    </row>
    <row r="305" spans="1:16" ht="16.5" customHeight="1" x14ac:dyDescent="0.2">
      <c r="A305" s="1" t="s">
        <v>385</v>
      </c>
      <c r="B305" s="3" t="s">
        <v>378</v>
      </c>
      <c r="C305" s="1" t="s">
        <v>28</v>
      </c>
      <c r="D305" s="27">
        <v>14</v>
      </c>
      <c r="E305" s="27">
        <v>4.13</v>
      </c>
      <c r="F305" s="27">
        <v>57.82</v>
      </c>
      <c r="G305" s="4"/>
      <c r="H305" s="5">
        <f t="shared" si="289"/>
        <v>0</v>
      </c>
      <c r="I305" s="6"/>
      <c r="J305" s="5">
        <f t="shared" si="290"/>
        <v>0</v>
      </c>
      <c r="K305" s="5">
        <f t="shared" si="291"/>
        <v>0</v>
      </c>
      <c r="L305" s="5">
        <f t="shared" si="292"/>
        <v>0</v>
      </c>
      <c r="M305" s="5">
        <f t="shared" si="293"/>
        <v>14</v>
      </c>
      <c r="N305" s="5">
        <f t="shared" si="294"/>
        <v>57.82</v>
      </c>
      <c r="O305" s="19" t="str">
        <f t="shared" si="287"/>
        <v xml:space="preserve"> </v>
      </c>
      <c r="P305" s="47">
        <f t="shared" si="288"/>
        <v>1</v>
      </c>
    </row>
    <row r="306" spans="1:16" ht="16.5" customHeight="1" x14ac:dyDescent="0.2">
      <c r="A306" s="1" t="s">
        <v>386</v>
      </c>
      <c r="B306" s="3" t="s">
        <v>380</v>
      </c>
      <c r="C306" s="1" t="s">
        <v>28</v>
      </c>
      <c r="D306" s="27">
        <v>42</v>
      </c>
      <c r="E306" s="27">
        <v>64.900000000000006</v>
      </c>
      <c r="F306" s="28">
        <v>2725.8</v>
      </c>
      <c r="G306" s="4"/>
      <c r="H306" s="5">
        <f t="shared" si="289"/>
        <v>0</v>
      </c>
      <c r="I306" s="6"/>
      <c r="J306" s="5">
        <f t="shared" si="290"/>
        <v>0</v>
      </c>
      <c r="K306" s="5">
        <f t="shared" si="291"/>
        <v>0</v>
      </c>
      <c r="L306" s="5">
        <f t="shared" si="292"/>
        <v>0</v>
      </c>
      <c r="M306" s="5">
        <f t="shared" si="293"/>
        <v>42</v>
      </c>
      <c r="N306" s="5">
        <f t="shared" si="294"/>
        <v>2725.8</v>
      </c>
      <c r="O306" s="19" t="str">
        <f t="shared" si="287"/>
        <v xml:space="preserve"> </v>
      </c>
      <c r="P306" s="47">
        <f t="shared" si="288"/>
        <v>1</v>
      </c>
    </row>
    <row r="307" spans="1:16" ht="16.5" customHeight="1" x14ac:dyDescent="0.2">
      <c r="A307" s="1" t="s">
        <v>387</v>
      </c>
      <c r="B307" s="3" t="s">
        <v>382</v>
      </c>
      <c r="C307" s="1" t="s">
        <v>28</v>
      </c>
      <c r="D307" s="27">
        <v>7</v>
      </c>
      <c r="E307" s="27">
        <v>2.97</v>
      </c>
      <c r="F307" s="27">
        <v>20.79</v>
      </c>
      <c r="G307" s="4"/>
      <c r="H307" s="5">
        <f t="shared" si="289"/>
        <v>0</v>
      </c>
      <c r="I307" s="6"/>
      <c r="J307" s="5">
        <f t="shared" si="290"/>
        <v>0</v>
      </c>
      <c r="K307" s="5">
        <f t="shared" si="291"/>
        <v>0</v>
      </c>
      <c r="L307" s="5">
        <f t="shared" si="292"/>
        <v>0</v>
      </c>
      <c r="M307" s="5">
        <f t="shared" si="293"/>
        <v>7</v>
      </c>
      <c r="N307" s="5">
        <f t="shared" si="294"/>
        <v>20.79</v>
      </c>
      <c r="O307" s="19" t="str">
        <f t="shared" si="287"/>
        <v xml:space="preserve"> </v>
      </c>
      <c r="P307" s="47">
        <f t="shared" si="288"/>
        <v>1</v>
      </c>
    </row>
    <row r="308" spans="1:16" ht="16.5" customHeight="1" x14ac:dyDescent="0.2">
      <c r="A308" s="1" t="s">
        <v>388</v>
      </c>
      <c r="B308" s="3" t="s">
        <v>382</v>
      </c>
      <c r="C308" s="1" t="s">
        <v>28</v>
      </c>
      <c r="D308" s="27">
        <v>7</v>
      </c>
      <c r="E308" s="27">
        <v>2.97</v>
      </c>
      <c r="F308" s="27">
        <v>20.79</v>
      </c>
      <c r="G308" s="4"/>
      <c r="H308" s="5">
        <f t="shared" si="289"/>
        <v>0</v>
      </c>
      <c r="I308" s="6"/>
      <c r="J308" s="5">
        <f t="shared" si="290"/>
        <v>0</v>
      </c>
      <c r="K308" s="5">
        <f t="shared" si="291"/>
        <v>0</v>
      </c>
      <c r="L308" s="5">
        <f t="shared" si="292"/>
        <v>0</v>
      </c>
      <c r="M308" s="5">
        <f t="shared" si="293"/>
        <v>7</v>
      </c>
      <c r="N308" s="5">
        <f t="shared" si="294"/>
        <v>20.79</v>
      </c>
      <c r="O308" s="19" t="str">
        <f t="shared" si="287"/>
        <v xml:space="preserve"> </v>
      </c>
      <c r="P308" s="47">
        <f t="shared" si="288"/>
        <v>1</v>
      </c>
    </row>
    <row r="309" spans="1:16" ht="16.5" customHeight="1" x14ac:dyDescent="0.2">
      <c r="A309" s="1" t="s">
        <v>389</v>
      </c>
      <c r="B309" s="3" t="s">
        <v>382</v>
      </c>
      <c r="C309" s="1" t="s">
        <v>28</v>
      </c>
      <c r="D309" s="27">
        <v>8</v>
      </c>
      <c r="E309" s="27">
        <v>2.97</v>
      </c>
      <c r="F309" s="27">
        <v>23.76</v>
      </c>
      <c r="G309" s="4"/>
      <c r="H309" s="5">
        <f t="shared" si="289"/>
        <v>0</v>
      </c>
      <c r="I309" s="6"/>
      <c r="J309" s="5">
        <f t="shared" si="290"/>
        <v>0</v>
      </c>
      <c r="K309" s="5">
        <f t="shared" si="291"/>
        <v>0</v>
      </c>
      <c r="L309" s="5">
        <f t="shared" si="292"/>
        <v>0</v>
      </c>
      <c r="M309" s="5">
        <f t="shared" si="293"/>
        <v>8</v>
      </c>
      <c r="N309" s="5">
        <f t="shared" si="294"/>
        <v>23.76</v>
      </c>
      <c r="O309" s="19" t="str">
        <f t="shared" si="287"/>
        <v xml:space="preserve"> </v>
      </c>
      <c r="P309" s="47">
        <f t="shared" si="288"/>
        <v>1</v>
      </c>
    </row>
    <row r="310" spans="1:16" ht="16.5" customHeight="1" x14ac:dyDescent="0.2">
      <c r="A310" s="1" t="s">
        <v>390</v>
      </c>
      <c r="B310" s="3" t="s">
        <v>380</v>
      </c>
      <c r="C310" s="1" t="s">
        <v>28</v>
      </c>
      <c r="D310" s="27">
        <v>15</v>
      </c>
      <c r="E310" s="27">
        <v>64.900000000000006</v>
      </c>
      <c r="F310" s="27">
        <v>973.5</v>
      </c>
      <c r="G310" s="4"/>
      <c r="H310" s="5">
        <f t="shared" si="289"/>
        <v>0</v>
      </c>
      <c r="I310" s="6"/>
      <c r="J310" s="5">
        <f t="shared" si="290"/>
        <v>0</v>
      </c>
      <c r="K310" s="5">
        <f t="shared" si="291"/>
        <v>0</v>
      </c>
      <c r="L310" s="5">
        <f t="shared" si="292"/>
        <v>0</v>
      </c>
      <c r="M310" s="5">
        <f t="shared" si="293"/>
        <v>15</v>
      </c>
      <c r="N310" s="5">
        <f t="shared" si="294"/>
        <v>973.5</v>
      </c>
      <c r="O310" s="19" t="str">
        <f t="shared" si="287"/>
        <v xml:space="preserve"> </v>
      </c>
      <c r="P310" s="47">
        <f t="shared" si="288"/>
        <v>1</v>
      </c>
    </row>
    <row r="311" spans="1:16" ht="16.5" customHeight="1" x14ac:dyDescent="0.2">
      <c r="A311" s="1" t="s">
        <v>391</v>
      </c>
      <c r="B311" s="3" t="s">
        <v>378</v>
      </c>
      <c r="C311" s="1" t="s">
        <v>28</v>
      </c>
      <c r="D311" s="27">
        <v>8</v>
      </c>
      <c r="E311" s="27">
        <v>4.13</v>
      </c>
      <c r="F311" s="27">
        <v>33.04</v>
      </c>
      <c r="G311" s="4"/>
      <c r="H311" s="5">
        <f t="shared" si="289"/>
        <v>0</v>
      </c>
      <c r="I311" s="6"/>
      <c r="J311" s="5">
        <f t="shared" si="290"/>
        <v>0</v>
      </c>
      <c r="K311" s="5">
        <f t="shared" si="291"/>
        <v>0</v>
      </c>
      <c r="L311" s="5">
        <f t="shared" si="292"/>
        <v>0</v>
      </c>
      <c r="M311" s="5">
        <f t="shared" si="293"/>
        <v>8</v>
      </c>
      <c r="N311" s="5">
        <f t="shared" si="294"/>
        <v>33.04</v>
      </c>
      <c r="O311" s="19" t="str">
        <f t="shared" si="287"/>
        <v xml:space="preserve"> </v>
      </c>
      <c r="P311" s="47">
        <f t="shared" si="288"/>
        <v>1</v>
      </c>
    </row>
    <row r="312" spans="1:16" x14ac:dyDescent="0.2">
      <c r="A312" s="29" t="s">
        <v>392</v>
      </c>
      <c r="B312" s="8" t="s">
        <v>393</v>
      </c>
      <c r="C312" s="30"/>
      <c r="D312" s="30"/>
      <c r="E312" s="30"/>
      <c r="F312" s="34">
        <f>SUM(F313:F317)</f>
        <v>52680.14</v>
      </c>
      <c r="G312" s="30"/>
      <c r="H312" s="34">
        <f>SUM(H313:H317)</f>
        <v>0</v>
      </c>
      <c r="I312" s="30"/>
      <c r="J312" s="34">
        <f>SUM(J313:J317)</f>
        <v>0</v>
      </c>
      <c r="K312" s="30"/>
      <c r="L312" s="34">
        <f>SUM(L313:L317)</f>
        <v>0</v>
      </c>
      <c r="M312" s="30"/>
      <c r="N312" s="34">
        <v>52680.14</v>
      </c>
      <c r="O312" s="20" t="str">
        <f t="shared" si="287"/>
        <v xml:space="preserve"> </v>
      </c>
      <c r="P312" s="46">
        <f t="shared" si="288"/>
        <v>1</v>
      </c>
    </row>
    <row r="313" spans="1:16" ht="24" x14ac:dyDescent="0.2">
      <c r="A313" s="1" t="s">
        <v>394</v>
      </c>
      <c r="B313" s="3" t="s">
        <v>935</v>
      </c>
      <c r="C313" s="1" t="s">
        <v>35</v>
      </c>
      <c r="D313" s="27">
        <v>33.19</v>
      </c>
      <c r="E313" s="27">
        <v>23.87</v>
      </c>
      <c r="F313" s="27">
        <v>792.25</v>
      </c>
      <c r="G313" s="4"/>
      <c r="H313" s="5">
        <f t="shared" ref="H313:H317" si="295">ROUND(G313*E313,2)</f>
        <v>0</v>
      </c>
      <c r="I313" s="6"/>
      <c r="J313" s="5">
        <f t="shared" ref="J313:J317" si="296">ROUND(I313*E313,2)</f>
        <v>0</v>
      </c>
      <c r="K313" s="5">
        <f t="shared" ref="K313:K317" si="297">G313+I313</f>
        <v>0</v>
      </c>
      <c r="L313" s="5">
        <f t="shared" ref="L313:L317" si="298">H313+J313</f>
        <v>0</v>
      </c>
      <c r="M313" s="5">
        <f t="shared" ref="M313:M317" si="299">D313-K313</f>
        <v>33.19</v>
      </c>
      <c r="N313" s="5">
        <f t="shared" ref="N313:N317" si="300">F313-L313</f>
        <v>792.25</v>
      </c>
      <c r="O313" s="19" t="str">
        <f t="shared" si="287"/>
        <v xml:space="preserve"> </v>
      </c>
      <c r="P313" s="47">
        <f t="shared" si="288"/>
        <v>1</v>
      </c>
    </row>
    <row r="314" spans="1:16" ht="26.25" customHeight="1" x14ac:dyDescent="0.2">
      <c r="A314" s="1" t="s">
        <v>395</v>
      </c>
      <c r="B314" s="7" t="s">
        <v>800</v>
      </c>
      <c r="C314" s="1" t="s">
        <v>35</v>
      </c>
      <c r="D314" s="27">
        <v>33.19</v>
      </c>
      <c r="E314" s="27">
        <v>1324.05</v>
      </c>
      <c r="F314" s="28">
        <v>43945.22</v>
      </c>
      <c r="G314" s="4"/>
      <c r="H314" s="5">
        <f t="shared" si="295"/>
        <v>0</v>
      </c>
      <c r="I314" s="6"/>
      <c r="J314" s="5">
        <f t="shared" si="296"/>
        <v>0</v>
      </c>
      <c r="K314" s="5">
        <f t="shared" si="297"/>
        <v>0</v>
      </c>
      <c r="L314" s="5">
        <f t="shared" si="298"/>
        <v>0</v>
      </c>
      <c r="M314" s="5">
        <f t="shared" si="299"/>
        <v>33.19</v>
      </c>
      <c r="N314" s="5">
        <f t="shared" si="300"/>
        <v>43945.22</v>
      </c>
      <c r="O314" s="19" t="str">
        <f t="shared" si="287"/>
        <v xml:space="preserve"> </v>
      </c>
      <c r="P314" s="47">
        <f t="shared" si="288"/>
        <v>1</v>
      </c>
    </row>
    <row r="315" spans="1:16" ht="30" customHeight="1" x14ac:dyDescent="0.2">
      <c r="A315" s="1" t="s">
        <v>396</v>
      </c>
      <c r="B315" s="7" t="s">
        <v>801</v>
      </c>
      <c r="C315" s="1" t="s">
        <v>397</v>
      </c>
      <c r="D315" s="27">
        <v>11</v>
      </c>
      <c r="E315" s="27">
        <v>170.96</v>
      </c>
      <c r="F315" s="28">
        <v>1880.56</v>
      </c>
      <c r="G315" s="4"/>
      <c r="H315" s="5">
        <f t="shared" si="295"/>
        <v>0</v>
      </c>
      <c r="I315" s="6"/>
      <c r="J315" s="5">
        <f t="shared" si="296"/>
        <v>0</v>
      </c>
      <c r="K315" s="5">
        <f t="shared" si="297"/>
        <v>0</v>
      </c>
      <c r="L315" s="5">
        <f t="shared" si="298"/>
        <v>0</v>
      </c>
      <c r="M315" s="5">
        <f t="shared" si="299"/>
        <v>11</v>
      </c>
      <c r="N315" s="5">
        <f t="shared" si="300"/>
        <v>1880.56</v>
      </c>
      <c r="O315" s="19" t="str">
        <f t="shared" si="287"/>
        <v xml:space="preserve"> </v>
      </c>
      <c r="P315" s="47">
        <f t="shared" si="288"/>
        <v>1</v>
      </c>
    </row>
    <row r="316" spans="1:16" ht="24" x14ac:dyDescent="0.2">
      <c r="A316" s="1" t="s">
        <v>398</v>
      </c>
      <c r="B316" s="3" t="s">
        <v>935</v>
      </c>
      <c r="C316" s="1" t="s">
        <v>35</v>
      </c>
      <c r="D316" s="27">
        <v>6.75</v>
      </c>
      <c r="E316" s="27">
        <v>23.87</v>
      </c>
      <c r="F316" s="27">
        <v>161.12</v>
      </c>
      <c r="G316" s="4"/>
      <c r="H316" s="5">
        <f t="shared" si="295"/>
        <v>0</v>
      </c>
      <c r="I316" s="6"/>
      <c r="J316" s="5">
        <f t="shared" si="296"/>
        <v>0</v>
      </c>
      <c r="K316" s="5">
        <f t="shared" si="297"/>
        <v>0</v>
      </c>
      <c r="L316" s="5">
        <f t="shared" si="298"/>
        <v>0</v>
      </c>
      <c r="M316" s="5">
        <f t="shared" si="299"/>
        <v>6.75</v>
      </c>
      <c r="N316" s="5">
        <f t="shared" si="300"/>
        <v>161.12</v>
      </c>
      <c r="O316" s="19" t="str">
        <f t="shared" si="287"/>
        <v xml:space="preserve"> </v>
      </c>
      <c r="P316" s="47">
        <f t="shared" si="288"/>
        <v>1</v>
      </c>
    </row>
    <row r="317" spans="1:16" ht="36" x14ac:dyDescent="0.2">
      <c r="A317" s="1" t="s">
        <v>399</v>
      </c>
      <c r="B317" s="3" t="s">
        <v>981</v>
      </c>
      <c r="C317" s="1" t="s">
        <v>35</v>
      </c>
      <c r="D317" s="27">
        <v>6.75</v>
      </c>
      <c r="E317" s="27">
        <v>874.22</v>
      </c>
      <c r="F317" s="28">
        <v>5900.99</v>
      </c>
      <c r="G317" s="4"/>
      <c r="H317" s="5">
        <f t="shared" si="295"/>
        <v>0</v>
      </c>
      <c r="I317" s="6"/>
      <c r="J317" s="5">
        <f t="shared" si="296"/>
        <v>0</v>
      </c>
      <c r="K317" s="5">
        <f t="shared" si="297"/>
        <v>0</v>
      </c>
      <c r="L317" s="5">
        <f t="shared" si="298"/>
        <v>0</v>
      </c>
      <c r="M317" s="5">
        <f t="shared" si="299"/>
        <v>6.75</v>
      </c>
      <c r="N317" s="5">
        <f t="shared" si="300"/>
        <v>5900.99</v>
      </c>
      <c r="O317" s="19" t="str">
        <f t="shared" si="287"/>
        <v xml:space="preserve"> </v>
      </c>
      <c r="P317" s="47">
        <f t="shared" si="288"/>
        <v>1</v>
      </c>
    </row>
    <row r="318" spans="1:16" x14ac:dyDescent="0.2">
      <c r="A318" s="29" t="s">
        <v>400</v>
      </c>
      <c r="B318" s="8" t="s">
        <v>401</v>
      </c>
      <c r="C318" s="30"/>
      <c r="D318" s="30"/>
      <c r="E318" s="30"/>
      <c r="F318" s="34">
        <f>F319+F324</f>
        <v>52858.619999999995</v>
      </c>
      <c r="G318" s="30"/>
      <c r="H318" s="34">
        <f>H319+H324</f>
        <v>0</v>
      </c>
      <c r="I318" s="30"/>
      <c r="J318" s="34">
        <f>J319+J324</f>
        <v>0</v>
      </c>
      <c r="K318" s="29"/>
      <c r="L318" s="34">
        <f>L319+L324</f>
        <v>0</v>
      </c>
      <c r="M318" s="29"/>
      <c r="N318" s="34">
        <f>N319+N324</f>
        <v>52858.619999999995</v>
      </c>
      <c r="O318" s="20" t="str">
        <f t="shared" ref="O318:O319" si="301">IF((L318/F318)=0," ",(L318/F318))</f>
        <v xml:space="preserve"> </v>
      </c>
      <c r="P318" s="46">
        <f t="shared" si="288"/>
        <v>1</v>
      </c>
    </row>
    <row r="319" spans="1:16" x14ac:dyDescent="0.2">
      <c r="A319" s="29" t="s">
        <v>402</v>
      </c>
      <c r="B319" s="8" t="s">
        <v>403</v>
      </c>
      <c r="C319" s="30"/>
      <c r="D319" s="30"/>
      <c r="E319" s="30"/>
      <c r="F319" s="34">
        <f>SUM(F320:F323)</f>
        <v>23176.959999999999</v>
      </c>
      <c r="G319" s="30"/>
      <c r="H319" s="34">
        <f>SUM(H320:H323)</f>
        <v>0</v>
      </c>
      <c r="I319" s="30"/>
      <c r="J319" s="34">
        <f>SUM(J320:J323)</f>
        <v>0</v>
      </c>
      <c r="K319" s="29"/>
      <c r="L319" s="34">
        <f>SUM(L320:L323)</f>
        <v>0</v>
      </c>
      <c r="M319" s="29"/>
      <c r="N319" s="34">
        <f>SUM(N320:N323)</f>
        <v>23176.959999999999</v>
      </c>
      <c r="O319" s="20" t="str">
        <f t="shared" si="301"/>
        <v xml:space="preserve"> </v>
      </c>
      <c r="P319" s="46">
        <f t="shared" si="288"/>
        <v>1</v>
      </c>
    </row>
    <row r="320" spans="1:16" ht="48" x14ac:dyDescent="0.2">
      <c r="A320" s="1" t="s">
        <v>404</v>
      </c>
      <c r="B320" s="3" t="s">
        <v>953</v>
      </c>
      <c r="C320" s="1" t="s">
        <v>35</v>
      </c>
      <c r="D320" s="27">
        <v>25</v>
      </c>
      <c r="E320" s="27">
        <v>338.27</v>
      </c>
      <c r="F320" s="28">
        <v>8456.75</v>
      </c>
      <c r="G320" s="4"/>
      <c r="H320" s="5">
        <f t="shared" ref="H320:H323" si="302">ROUND(G320*E320,2)</f>
        <v>0</v>
      </c>
      <c r="I320" s="6"/>
      <c r="J320" s="5">
        <f t="shared" ref="J320:J323" si="303">ROUND(I320*E320,2)</f>
        <v>0</v>
      </c>
      <c r="K320" s="5">
        <f t="shared" ref="K320:K323" si="304">G320+I320</f>
        <v>0</v>
      </c>
      <c r="L320" s="5">
        <f t="shared" ref="L320:L323" si="305">H320+J320</f>
        <v>0</v>
      </c>
      <c r="M320" s="5">
        <f t="shared" ref="M320:M323" si="306">D320-K320</f>
        <v>25</v>
      </c>
      <c r="N320" s="5">
        <f t="shared" ref="N320:N323" si="307">F320-L320</f>
        <v>8456.75</v>
      </c>
      <c r="O320" s="19" t="str">
        <f t="shared" ref="O320:O334" si="308">IF((L320/F320)=0," ",(L320/F320))</f>
        <v xml:space="preserve"> </v>
      </c>
      <c r="P320" s="47">
        <f t="shared" si="288"/>
        <v>1</v>
      </c>
    </row>
    <row r="321" spans="1:16" ht="24" x14ac:dyDescent="0.2">
      <c r="A321" s="1" t="s">
        <v>405</v>
      </c>
      <c r="B321" s="3" t="s">
        <v>935</v>
      </c>
      <c r="C321" s="1" t="s">
        <v>35</v>
      </c>
      <c r="D321" s="27">
        <v>25</v>
      </c>
      <c r="E321" s="27">
        <v>23.87</v>
      </c>
      <c r="F321" s="27">
        <v>596.75</v>
      </c>
      <c r="G321" s="4"/>
      <c r="H321" s="5">
        <f t="shared" si="302"/>
        <v>0</v>
      </c>
      <c r="I321" s="6"/>
      <c r="J321" s="5">
        <f t="shared" si="303"/>
        <v>0</v>
      </c>
      <c r="K321" s="5">
        <f t="shared" si="304"/>
        <v>0</v>
      </c>
      <c r="L321" s="5">
        <f t="shared" si="305"/>
        <v>0</v>
      </c>
      <c r="M321" s="5">
        <f t="shared" si="306"/>
        <v>25</v>
      </c>
      <c r="N321" s="5">
        <f t="shared" si="307"/>
        <v>596.75</v>
      </c>
      <c r="O321" s="19" t="str">
        <f t="shared" si="308"/>
        <v xml:space="preserve"> </v>
      </c>
      <c r="P321" s="47">
        <f t="shared" si="288"/>
        <v>1</v>
      </c>
    </row>
    <row r="322" spans="1:16" ht="48" x14ac:dyDescent="0.2">
      <c r="A322" s="1" t="s">
        <v>406</v>
      </c>
      <c r="B322" s="3" t="s">
        <v>953</v>
      </c>
      <c r="C322" s="1" t="s">
        <v>35</v>
      </c>
      <c r="D322" s="27">
        <v>39</v>
      </c>
      <c r="E322" s="27">
        <v>338.27</v>
      </c>
      <c r="F322" s="28">
        <v>13192.53</v>
      </c>
      <c r="G322" s="4"/>
      <c r="H322" s="5">
        <f t="shared" si="302"/>
        <v>0</v>
      </c>
      <c r="I322" s="6"/>
      <c r="J322" s="5">
        <f t="shared" si="303"/>
        <v>0</v>
      </c>
      <c r="K322" s="5">
        <f t="shared" si="304"/>
        <v>0</v>
      </c>
      <c r="L322" s="5">
        <f t="shared" si="305"/>
        <v>0</v>
      </c>
      <c r="M322" s="5">
        <f t="shared" si="306"/>
        <v>39</v>
      </c>
      <c r="N322" s="5">
        <f t="shared" si="307"/>
        <v>13192.53</v>
      </c>
      <c r="O322" s="19" t="str">
        <f t="shared" si="308"/>
        <v xml:space="preserve"> </v>
      </c>
      <c r="P322" s="47">
        <f t="shared" si="288"/>
        <v>1</v>
      </c>
    </row>
    <row r="323" spans="1:16" ht="24" x14ac:dyDescent="0.2">
      <c r="A323" s="1" t="s">
        <v>407</v>
      </c>
      <c r="B323" s="3" t="s">
        <v>935</v>
      </c>
      <c r="C323" s="1" t="s">
        <v>35</v>
      </c>
      <c r="D323" s="27">
        <v>39</v>
      </c>
      <c r="E323" s="27">
        <v>23.87</v>
      </c>
      <c r="F323" s="27">
        <v>930.93</v>
      </c>
      <c r="G323" s="4"/>
      <c r="H323" s="5">
        <f t="shared" si="302"/>
        <v>0</v>
      </c>
      <c r="I323" s="6"/>
      <c r="J323" s="5">
        <f t="shared" si="303"/>
        <v>0</v>
      </c>
      <c r="K323" s="5">
        <f t="shared" si="304"/>
        <v>0</v>
      </c>
      <c r="L323" s="5">
        <f t="shared" si="305"/>
        <v>0</v>
      </c>
      <c r="M323" s="5">
        <f t="shared" si="306"/>
        <v>39</v>
      </c>
      <c r="N323" s="5">
        <f t="shared" si="307"/>
        <v>930.93</v>
      </c>
      <c r="O323" s="19" t="str">
        <f t="shared" si="308"/>
        <v xml:space="preserve"> </v>
      </c>
      <c r="P323" s="47">
        <f t="shared" si="288"/>
        <v>1</v>
      </c>
    </row>
    <row r="324" spans="1:16" x14ac:dyDescent="0.2">
      <c r="A324" s="29" t="s">
        <v>408</v>
      </c>
      <c r="B324" s="8" t="s">
        <v>409</v>
      </c>
      <c r="C324" s="30"/>
      <c r="D324" s="30"/>
      <c r="E324" s="30"/>
      <c r="F324" s="34">
        <f>SUM(F325:F330)</f>
        <v>29681.66</v>
      </c>
      <c r="G324" s="30"/>
      <c r="H324" s="34">
        <f>SUM(H325:H330)</f>
        <v>0</v>
      </c>
      <c r="I324" s="30"/>
      <c r="J324" s="34">
        <f>SUM(J325:J330)</f>
        <v>0</v>
      </c>
      <c r="K324" s="29"/>
      <c r="L324" s="34">
        <f>SUM(L325:L330)</f>
        <v>0</v>
      </c>
      <c r="M324" s="29"/>
      <c r="N324" s="34">
        <f>SUM(N325:N330)</f>
        <v>29681.66</v>
      </c>
      <c r="O324" s="20" t="str">
        <f t="shared" si="308"/>
        <v xml:space="preserve"> </v>
      </c>
      <c r="P324" s="46">
        <f t="shared" si="288"/>
        <v>1</v>
      </c>
    </row>
    <row r="325" spans="1:16" ht="24" x14ac:dyDescent="0.2">
      <c r="A325" s="1" t="s">
        <v>410</v>
      </c>
      <c r="B325" s="3" t="s">
        <v>411</v>
      </c>
      <c r="C325" s="1" t="s">
        <v>35</v>
      </c>
      <c r="D325" s="27">
        <v>5.46</v>
      </c>
      <c r="E325" s="27">
        <v>33.92</v>
      </c>
      <c r="F325" s="27">
        <v>185.2</v>
      </c>
      <c r="G325" s="4"/>
      <c r="H325" s="5">
        <f t="shared" ref="H325:H330" si="309">ROUND(G325*E325,2)</f>
        <v>0</v>
      </c>
      <c r="I325" s="6"/>
      <c r="J325" s="5">
        <f t="shared" ref="J325:J330" si="310">ROUND(I325*E325,2)</f>
        <v>0</v>
      </c>
      <c r="K325" s="5">
        <f t="shared" ref="K325:K330" si="311">G325+I325</f>
        <v>0</v>
      </c>
      <c r="L325" s="5">
        <f t="shared" ref="L325:L330" si="312">H325+J325</f>
        <v>0</v>
      </c>
      <c r="M325" s="5">
        <f t="shared" ref="M325:M330" si="313">D325-K325</f>
        <v>5.46</v>
      </c>
      <c r="N325" s="5">
        <f t="shared" ref="N325:N330" si="314">F325-L325</f>
        <v>185.2</v>
      </c>
      <c r="O325" s="19" t="str">
        <f t="shared" si="308"/>
        <v xml:space="preserve"> </v>
      </c>
      <c r="P325" s="47">
        <f t="shared" si="288"/>
        <v>1</v>
      </c>
    </row>
    <row r="326" spans="1:16" ht="24" x14ac:dyDescent="0.2">
      <c r="A326" s="1" t="s">
        <v>412</v>
      </c>
      <c r="B326" s="7" t="s">
        <v>802</v>
      </c>
      <c r="C326" s="1" t="s">
        <v>35</v>
      </c>
      <c r="D326" s="27">
        <v>5.46</v>
      </c>
      <c r="E326" s="27">
        <v>271.72000000000003</v>
      </c>
      <c r="F326" s="28">
        <v>1483.59</v>
      </c>
      <c r="G326" s="4"/>
      <c r="H326" s="5">
        <f t="shared" si="309"/>
        <v>0</v>
      </c>
      <c r="I326" s="6"/>
      <c r="J326" s="5">
        <f t="shared" si="310"/>
        <v>0</v>
      </c>
      <c r="K326" s="5">
        <f t="shared" si="311"/>
        <v>0</v>
      </c>
      <c r="L326" s="5">
        <f t="shared" si="312"/>
        <v>0</v>
      </c>
      <c r="M326" s="5">
        <f t="shared" si="313"/>
        <v>5.46</v>
      </c>
      <c r="N326" s="5">
        <f t="shared" si="314"/>
        <v>1483.59</v>
      </c>
      <c r="O326" s="19" t="str">
        <f t="shared" si="308"/>
        <v xml:space="preserve"> </v>
      </c>
      <c r="P326" s="47">
        <f t="shared" si="288"/>
        <v>1</v>
      </c>
    </row>
    <row r="327" spans="1:16" ht="72" x14ac:dyDescent="0.2">
      <c r="A327" s="1" t="s">
        <v>413</v>
      </c>
      <c r="B327" s="3" t="s">
        <v>414</v>
      </c>
      <c r="C327" s="1" t="s">
        <v>35</v>
      </c>
      <c r="D327" s="27">
        <v>45.46</v>
      </c>
      <c r="E327" s="27">
        <v>303.74</v>
      </c>
      <c r="F327" s="28">
        <v>13808.02</v>
      </c>
      <c r="G327" s="4"/>
      <c r="H327" s="5">
        <f t="shared" si="309"/>
        <v>0</v>
      </c>
      <c r="I327" s="6"/>
      <c r="J327" s="5">
        <f t="shared" si="310"/>
        <v>0</v>
      </c>
      <c r="K327" s="5">
        <f t="shared" si="311"/>
        <v>0</v>
      </c>
      <c r="L327" s="5">
        <f t="shared" si="312"/>
        <v>0</v>
      </c>
      <c r="M327" s="5">
        <f t="shared" si="313"/>
        <v>45.46</v>
      </c>
      <c r="N327" s="5">
        <f t="shared" si="314"/>
        <v>13808.02</v>
      </c>
      <c r="O327" s="19" t="str">
        <f t="shared" si="308"/>
        <v xml:space="preserve"> </v>
      </c>
      <c r="P327" s="47">
        <f t="shared" si="288"/>
        <v>1</v>
      </c>
    </row>
    <row r="328" spans="1:16" ht="48" x14ac:dyDescent="0.2">
      <c r="A328" s="1" t="s">
        <v>415</v>
      </c>
      <c r="B328" s="3" t="s">
        <v>982</v>
      </c>
      <c r="C328" s="1" t="s">
        <v>35</v>
      </c>
      <c r="D328" s="27">
        <v>5.46</v>
      </c>
      <c r="E328" s="27">
        <v>56.86</v>
      </c>
      <c r="F328" s="27">
        <v>310.45999999999998</v>
      </c>
      <c r="G328" s="4"/>
      <c r="H328" s="5">
        <f t="shared" si="309"/>
        <v>0</v>
      </c>
      <c r="I328" s="6"/>
      <c r="J328" s="5">
        <f t="shared" si="310"/>
        <v>0</v>
      </c>
      <c r="K328" s="5">
        <f t="shared" si="311"/>
        <v>0</v>
      </c>
      <c r="L328" s="5">
        <f t="shared" si="312"/>
        <v>0</v>
      </c>
      <c r="M328" s="5">
        <f t="shared" si="313"/>
        <v>5.46</v>
      </c>
      <c r="N328" s="5">
        <f t="shared" si="314"/>
        <v>310.45999999999998</v>
      </c>
      <c r="O328" s="19" t="str">
        <f t="shared" si="308"/>
        <v xml:space="preserve"> </v>
      </c>
      <c r="P328" s="47">
        <f t="shared" si="288"/>
        <v>1</v>
      </c>
    </row>
    <row r="329" spans="1:16" ht="24" x14ac:dyDescent="0.2">
      <c r="A329" s="1" t="s">
        <v>416</v>
      </c>
      <c r="B329" s="7" t="s">
        <v>802</v>
      </c>
      <c r="C329" s="1" t="s">
        <v>35</v>
      </c>
      <c r="D329" s="27">
        <v>45.46</v>
      </c>
      <c r="E329" s="27">
        <v>271.72000000000003</v>
      </c>
      <c r="F329" s="28">
        <v>12352.39</v>
      </c>
      <c r="G329" s="4"/>
      <c r="H329" s="5">
        <f t="shared" si="309"/>
        <v>0</v>
      </c>
      <c r="I329" s="6"/>
      <c r="J329" s="5">
        <f t="shared" si="310"/>
        <v>0</v>
      </c>
      <c r="K329" s="5">
        <f t="shared" si="311"/>
        <v>0</v>
      </c>
      <c r="L329" s="5">
        <f t="shared" si="312"/>
        <v>0</v>
      </c>
      <c r="M329" s="5">
        <f t="shared" si="313"/>
        <v>45.46</v>
      </c>
      <c r="N329" s="5">
        <f t="shared" si="314"/>
        <v>12352.39</v>
      </c>
      <c r="O329" s="19" t="str">
        <f t="shared" si="308"/>
        <v xml:space="preserve"> </v>
      </c>
      <c r="P329" s="47">
        <f t="shared" si="288"/>
        <v>1</v>
      </c>
    </row>
    <row r="330" spans="1:16" ht="24" x14ac:dyDescent="0.2">
      <c r="A330" s="1" t="s">
        <v>417</v>
      </c>
      <c r="B330" s="3" t="s">
        <v>411</v>
      </c>
      <c r="C330" s="1" t="s">
        <v>35</v>
      </c>
      <c r="D330" s="27">
        <v>45.46</v>
      </c>
      <c r="E330" s="27">
        <v>33.92</v>
      </c>
      <c r="F330" s="28">
        <v>1542</v>
      </c>
      <c r="G330" s="4"/>
      <c r="H330" s="5">
        <f t="shared" si="309"/>
        <v>0</v>
      </c>
      <c r="I330" s="6"/>
      <c r="J330" s="5">
        <f t="shared" si="310"/>
        <v>0</v>
      </c>
      <c r="K330" s="5">
        <f t="shared" si="311"/>
        <v>0</v>
      </c>
      <c r="L330" s="5">
        <f t="shared" si="312"/>
        <v>0</v>
      </c>
      <c r="M330" s="5">
        <f t="shared" si="313"/>
        <v>45.46</v>
      </c>
      <c r="N330" s="5">
        <f t="shared" si="314"/>
        <v>1542</v>
      </c>
      <c r="O330" s="19" t="str">
        <f t="shared" si="308"/>
        <v xml:space="preserve"> </v>
      </c>
      <c r="P330" s="47">
        <f t="shared" si="288"/>
        <v>1</v>
      </c>
    </row>
    <row r="331" spans="1:16" x14ac:dyDescent="0.2">
      <c r="A331" s="29" t="s">
        <v>418</v>
      </c>
      <c r="B331" s="8" t="s">
        <v>419</v>
      </c>
      <c r="C331" s="30"/>
      <c r="D331" s="30"/>
      <c r="E331" s="30"/>
      <c r="F331" s="34">
        <f>SUM(F332:F334)</f>
        <v>23230.84</v>
      </c>
      <c r="G331" s="30"/>
      <c r="H331" s="34">
        <f>SUM(H332:H334)</f>
        <v>0</v>
      </c>
      <c r="I331" s="30"/>
      <c r="J331" s="34">
        <f>SUM(J332:J334)</f>
        <v>0</v>
      </c>
      <c r="K331" s="30"/>
      <c r="L331" s="34">
        <f>SUM(L332:L334)</f>
        <v>0</v>
      </c>
      <c r="M331" s="30"/>
      <c r="N331" s="34">
        <f>SUM(N332:N334)</f>
        <v>23230.84</v>
      </c>
      <c r="O331" s="20" t="str">
        <f t="shared" si="308"/>
        <v xml:space="preserve"> </v>
      </c>
      <c r="P331" s="46">
        <f t="shared" si="288"/>
        <v>1</v>
      </c>
    </row>
    <row r="332" spans="1:16" ht="24" x14ac:dyDescent="0.2">
      <c r="A332" s="1" t="s">
        <v>420</v>
      </c>
      <c r="B332" s="3" t="s">
        <v>983</v>
      </c>
      <c r="C332" s="1" t="s">
        <v>35</v>
      </c>
      <c r="D332" s="27">
        <v>28.56</v>
      </c>
      <c r="E332" s="27">
        <v>39.909999999999997</v>
      </c>
      <c r="F332" s="28">
        <v>1139.83</v>
      </c>
      <c r="G332" s="4"/>
      <c r="H332" s="5">
        <f t="shared" ref="H332:H334" si="315">ROUND(G332*E332,2)</f>
        <v>0</v>
      </c>
      <c r="I332" s="6"/>
      <c r="J332" s="5">
        <f t="shared" ref="J332:J334" si="316">ROUND(I332*E332,2)</f>
        <v>0</v>
      </c>
      <c r="K332" s="5">
        <f t="shared" ref="K332:K334" si="317">G332+I332</f>
        <v>0</v>
      </c>
      <c r="L332" s="5">
        <f t="shared" ref="L332:L334" si="318">H332+J332</f>
        <v>0</v>
      </c>
      <c r="M332" s="5">
        <f t="shared" ref="M332:M334" si="319">D332-K332</f>
        <v>28.56</v>
      </c>
      <c r="N332" s="5">
        <f t="shared" ref="N332:N334" si="320">F332-L332</f>
        <v>1139.83</v>
      </c>
      <c r="O332" s="19" t="str">
        <f t="shared" si="308"/>
        <v xml:space="preserve"> </v>
      </c>
      <c r="P332" s="47">
        <f t="shared" si="288"/>
        <v>1</v>
      </c>
    </row>
    <row r="333" spans="1:16" ht="53.25" customHeight="1" x14ac:dyDescent="0.2">
      <c r="A333" s="1" t="s">
        <v>421</v>
      </c>
      <c r="B333" s="7" t="s">
        <v>783</v>
      </c>
      <c r="C333" s="1" t="s">
        <v>35</v>
      </c>
      <c r="D333" s="27">
        <v>68.010000000000005</v>
      </c>
      <c r="E333" s="27">
        <v>53.1</v>
      </c>
      <c r="F333" s="28">
        <v>3611.33</v>
      </c>
      <c r="G333" s="4"/>
      <c r="H333" s="5">
        <f t="shared" si="315"/>
        <v>0</v>
      </c>
      <c r="I333" s="6"/>
      <c r="J333" s="5">
        <f t="shared" si="316"/>
        <v>0</v>
      </c>
      <c r="K333" s="5">
        <f t="shared" si="317"/>
        <v>0</v>
      </c>
      <c r="L333" s="5">
        <f t="shared" si="318"/>
        <v>0</v>
      </c>
      <c r="M333" s="5">
        <f t="shared" si="319"/>
        <v>68.010000000000005</v>
      </c>
      <c r="N333" s="5">
        <f t="shared" si="320"/>
        <v>3611.33</v>
      </c>
      <c r="O333" s="19" t="str">
        <f t="shared" si="308"/>
        <v xml:space="preserve"> </v>
      </c>
      <c r="P333" s="47">
        <f t="shared" si="288"/>
        <v>1</v>
      </c>
    </row>
    <row r="334" spans="1:16" ht="24" x14ac:dyDescent="0.2">
      <c r="A334" s="1" t="s">
        <v>422</v>
      </c>
      <c r="B334" s="7" t="s">
        <v>802</v>
      </c>
      <c r="C334" s="1" t="s">
        <v>35</v>
      </c>
      <c r="D334" s="27">
        <v>68.010000000000005</v>
      </c>
      <c r="E334" s="27">
        <v>271.72000000000003</v>
      </c>
      <c r="F334" s="28">
        <v>18479.68</v>
      </c>
      <c r="G334" s="4"/>
      <c r="H334" s="5">
        <f t="shared" si="315"/>
        <v>0</v>
      </c>
      <c r="I334" s="6"/>
      <c r="J334" s="5">
        <f t="shared" si="316"/>
        <v>0</v>
      </c>
      <c r="K334" s="5">
        <f t="shared" si="317"/>
        <v>0</v>
      </c>
      <c r="L334" s="5">
        <f t="shared" si="318"/>
        <v>0</v>
      </c>
      <c r="M334" s="5">
        <f t="shared" si="319"/>
        <v>68.010000000000005</v>
      </c>
      <c r="N334" s="5">
        <f t="shared" si="320"/>
        <v>18479.68</v>
      </c>
      <c r="O334" s="19" t="str">
        <f t="shared" si="308"/>
        <v xml:space="preserve"> </v>
      </c>
      <c r="P334" s="47">
        <f t="shared" si="288"/>
        <v>1</v>
      </c>
    </row>
    <row r="335" spans="1:16" x14ac:dyDescent="0.2">
      <c r="A335" s="29" t="s">
        <v>423</v>
      </c>
      <c r="B335" s="8" t="s">
        <v>424</v>
      </c>
      <c r="C335" s="30"/>
      <c r="D335" s="30"/>
      <c r="E335" s="30"/>
      <c r="F335" s="34">
        <f>F336+F343+F346+F366+F368</f>
        <v>60208.880000000005</v>
      </c>
      <c r="G335" s="30"/>
      <c r="H335" s="34">
        <f>H336+H343+H346+H366+H368</f>
        <v>0</v>
      </c>
      <c r="I335" s="30"/>
      <c r="J335" s="34">
        <f>J336+J343+J346+J366+J368</f>
        <v>0</v>
      </c>
      <c r="K335" s="29" t="s">
        <v>21</v>
      </c>
      <c r="L335" s="34">
        <f>L336+L343+L346+L366+L368</f>
        <v>0</v>
      </c>
      <c r="M335" s="29" t="s">
        <v>21</v>
      </c>
      <c r="N335" s="34">
        <f>N336+N343+N346+N366+N368</f>
        <v>60208.880000000005</v>
      </c>
      <c r="O335" s="20" t="str">
        <f t="shared" ref="O335:O336" si="321">IF((L335/F335)=0," ",(L335/F335))</f>
        <v xml:space="preserve"> </v>
      </c>
      <c r="P335" s="46">
        <f t="shared" si="288"/>
        <v>1</v>
      </c>
    </row>
    <row r="336" spans="1:16" x14ac:dyDescent="0.2">
      <c r="A336" s="29" t="s">
        <v>425</v>
      </c>
      <c r="B336" s="8" t="s">
        <v>426</v>
      </c>
      <c r="C336" s="30"/>
      <c r="D336" s="30"/>
      <c r="E336" s="30"/>
      <c r="F336" s="34">
        <f>SUM(F337:F342)</f>
        <v>1461.75</v>
      </c>
      <c r="G336" s="30"/>
      <c r="H336" s="34">
        <f>SUM(H337:H342)</f>
        <v>0</v>
      </c>
      <c r="I336" s="30"/>
      <c r="J336" s="34">
        <f>SUM(J337:J342)</f>
        <v>0</v>
      </c>
      <c r="K336" s="29" t="s">
        <v>21</v>
      </c>
      <c r="L336" s="34">
        <f>SUM(L337:L342)</f>
        <v>0</v>
      </c>
      <c r="M336" s="29" t="s">
        <v>21</v>
      </c>
      <c r="N336" s="34">
        <f>SUM(N337:N342)</f>
        <v>1461.75</v>
      </c>
      <c r="O336" s="20" t="str">
        <f t="shared" si="321"/>
        <v xml:space="preserve"> </v>
      </c>
      <c r="P336" s="46">
        <f t="shared" si="288"/>
        <v>1</v>
      </c>
    </row>
    <row r="337" spans="1:16" ht="34.5" customHeight="1" x14ac:dyDescent="0.2">
      <c r="A337" s="1" t="s">
        <v>427</v>
      </c>
      <c r="B337" s="7" t="s">
        <v>803</v>
      </c>
      <c r="C337" s="1" t="s">
        <v>35</v>
      </c>
      <c r="D337" s="27">
        <v>7.5</v>
      </c>
      <c r="E337" s="27">
        <v>18.82</v>
      </c>
      <c r="F337" s="27">
        <v>141.15</v>
      </c>
      <c r="G337" s="4"/>
      <c r="H337" s="5">
        <f t="shared" ref="H337:H342" si="322">ROUND(G337*E337,2)</f>
        <v>0</v>
      </c>
      <c r="I337" s="6"/>
      <c r="J337" s="5">
        <f t="shared" ref="J337:J342" si="323">ROUND(I337*E337,2)</f>
        <v>0</v>
      </c>
      <c r="K337" s="5">
        <f t="shared" ref="K337:K342" si="324">G337+I337</f>
        <v>0</v>
      </c>
      <c r="L337" s="5">
        <f t="shared" ref="L337:L342" si="325">H337+J337</f>
        <v>0</v>
      </c>
      <c r="M337" s="5">
        <f t="shared" ref="M337:M342" si="326">D337-K337</f>
        <v>7.5</v>
      </c>
      <c r="N337" s="5">
        <f t="shared" ref="N337:N342" si="327">F337-L337</f>
        <v>141.15</v>
      </c>
      <c r="O337" s="19" t="str">
        <f t="shared" ref="O337:O367" si="328">IF((L337/F337)=0," ",(L337/F337))</f>
        <v xml:space="preserve"> </v>
      </c>
      <c r="P337" s="47">
        <f t="shared" si="288"/>
        <v>1</v>
      </c>
    </row>
    <row r="338" spans="1:16" ht="34.5" customHeight="1" x14ac:dyDescent="0.2">
      <c r="A338" s="1" t="s">
        <v>428</v>
      </c>
      <c r="B338" s="7" t="s">
        <v>803</v>
      </c>
      <c r="C338" s="1" t="s">
        <v>35</v>
      </c>
      <c r="D338" s="27">
        <v>1.76</v>
      </c>
      <c r="E338" s="27">
        <v>18.82</v>
      </c>
      <c r="F338" s="27">
        <v>33.119999999999997</v>
      </c>
      <c r="G338" s="4"/>
      <c r="H338" s="5">
        <f t="shared" si="322"/>
        <v>0</v>
      </c>
      <c r="I338" s="6"/>
      <c r="J338" s="5">
        <f t="shared" si="323"/>
        <v>0</v>
      </c>
      <c r="K338" s="5">
        <f t="shared" si="324"/>
        <v>0</v>
      </c>
      <c r="L338" s="5">
        <f t="shared" si="325"/>
        <v>0</v>
      </c>
      <c r="M338" s="5">
        <f t="shared" si="326"/>
        <v>1.76</v>
      </c>
      <c r="N338" s="5">
        <f t="shared" si="327"/>
        <v>33.119999999999997</v>
      </c>
      <c r="O338" s="19" t="str">
        <f t="shared" si="328"/>
        <v xml:space="preserve"> </v>
      </c>
      <c r="P338" s="47">
        <f t="shared" si="288"/>
        <v>1</v>
      </c>
    </row>
    <row r="339" spans="1:16" ht="34.5" customHeight="1" x14ac:dyDescent="0.2">
      <c r="A339" s="1" t="s">
        <v>429</v>
      </c>
      <c r="B339" s="7" t="s">
        <v>803</v>
      </c>
      <c r="C339" s="1" t="s">
        <v>35</v>
      </c>
      <c r="D339" s="27">
        <v>1.3</v>
      </c>
      <c r="E339" s="27">
        <v>18.82</v>
      </c>
      <c r="F339" s="27">
        <v>24.47</v>
      </c>
      <c r="G339" s="4"/>
      <c r="H339" s="5">
        <f t="shared" si="322"/>
        <v>0</v>
      </c>
      <c r="I339" s="6"/>
      <c r="J339" s="5">
        <f t="shared" si="323"/>
        <v>0</v>
      </c>
      <c r="K339" s="5">
        <f t="shared" si="324"/>
        <v>0</v>
      </c>
      <c r="L339" s="5">
        <f t="shared" si="325"/>
        <v>0</v>
      </c>
      <c r="M339" s="5">
        <f t="shared" si="326"/>
        <v>1.3</v>
      </c>
      <c r="N339" s="5">
        <f t="shared" si="327"/>
        <v>24.47</v>
      </c>
      <c r="O339" s="19" t="str">
        <f t="shared" si="328"/>
        <v xml:space="preserve"> </v>
      </c>
      <c r="P339" s="47">
        <f t="shared" si="288"/>
        <v>1</v>
      </c>
    </row>
    <row r="340" spans="1:16" ht="34.5" customHeight="1" x14ac:dyDescent="0.2">
      <c r="A340" s="1" t="s">
        <v>430</v>
      </c>
      <c r="B340" s="7" t="s">
        <v>803</v>
      </c>
      <c r="C340" s="1" t="s">
        <v>35</v>
      </c>
      <c r="D340" s="27">
        <v>3.87</v>
      </c>
      <c r="E340" s="27">
        <v>18.82</v>
      </c>
      <c r="F340" s="27">
        <v>72.83</v>
      </c>
      <c r="G340" s="4"/>
      <c r="H340" s="5">
        <f t="shared" si="322"/>
        <v>0</v>
      </c>
      <c r="I340" s="6"/>
      <c r="J340" s="5">
        <f t="shared" si="323"/>
        <v>0</v>
      </c>
      <c r="K340" s="5">
        <f t="shared" si="324"/>
        <v>0</v>
      </c>
      <c r="L340" s="5">
        <f t="shared" si="325"/>
        <v>0</v>
      </c>
      <c r="M340" s="5">
        <f t="shared" si="326"/>
        <v>3.87</v>
      </c>
      <c r="N340" s="5">
        <f t="shared" si="327"/>
        <v>72.83</v>
      </c>
      <c r="O340" s="19" t="str">
        <f t="shared" si="328"/>
        <v xml:space="preserve"> </v>
      </c>
      <c r="P340" s="47">
        <f t="shared" si="288"/>
        <v>1</v>
      </c>
    </row>
    <row r="341" spans="1:16" ht="34.5" customHeight="1" x14ac:dyDescent="0.2">
      <c r="A341" s="1" t="s">
        <v>431</v>
      </c>
      <c r="B341" s="7" t="s">
        <v>803</v>
      </c>
      <c r="C341" s="1" t="s">
        <v>35</v>
      </c>
      <c r="D341" s="27">
        <v>31.45</v>
      </c>
      <c r="E341" s="27">
        <v>18.82</v>
      </c>
      <c r="F341" s="27">
        <v>591.89</v>
      </c>
      <c r="G341" s="4"/>
      <c r="H341" s="5">
        <f t="shared" si="322"/>
        <v>0</v>
      </c>
      <c r="I341" s="6"/>
      <c r="J341" s="5">
        <f t="shared" si="323"/>
        <v>0</v>
      </c>
      <c r="K341" s="5">
        <f t="shared" si="324"/>
        <v>0</v>
      </c>
      <c r="L341" s="5">
        <f t="shared" si="325"/>
        <v>0</v>
      </c>
      <c r="M341" s="5">
        <f t="shared" si="326"/>
        <v>31.45</v>
      </c>
      <c r="N341" s="5">
        <f t="shared" si="327"/>
        <v>591.89</v>
      </c>
      <c r="O341" s="19" t="str">
        <f t="shared" si="328"/>
        <v xml:space="preserve"> </v>
      </c>
      <c r="P341" s="47">
        <f t="shared" si="288"/>
        <v>1</v>
      </c>
    </row>
    <row r="342" spans="1:16" ht="34.5" customHeight="1" x14ac:dyDescent="0.2">
      <c r="A342" s="1" t="s">
        <v>432</v>
      </c>
      <c r="B342" s="7" t="s">
        <v>803</v>
      </c>
      <c r="C342" s="1" t="s">
        <v>35</v>
      </c>
      <c r="D342" s="27">
        <v>31.79</v>
      </c>
      <c r="E342" s="27">
        <v>18.82</v>
      </c>
      <c r="F342" s="27">
        <v>598.29</v>
      </c>
      <c r="G342" s="4"/>
      <c r="H342" s="5">
        <f t="shared" si="322"/>
        <v>0</v>
      </c>
      <c r="I342" s="6"/>
      <c r="J342" s="5">
        <f t="shared" si="323"/>
        <v>0</v>
      </c>
      <c r="K342" s="5">
        <f t="shared" si="324"/>
        <v>0</v>
      </c>
      <c r="L342" s="5">
        <f t="shared" si="325"/>
        <v>0</v>
      </c>
      <c r="M342" s="5">
        <f t="shared" si="326"/>
        <v>31.79</v>
      </c>
      <c r="N342" s="5">
        <f t="shared" si="327"/>
        <v>598.29</v>
      </c>
      <c r="O342" s="19" t="str">
        <f t="shared" si="328"/>
        <v xml:space="preserve"> </v>
      </c>
      <c r="P342" s="47">
        <f t="shared" si="288"/>
        <v>1</v>
      </c>
    </row>
    <row r="343" spans="1:16" x14ac:dyDescent="0.2">
      <c r="A343" s="29" t="s">
        <v>433</v>
      </c>
      <c r="B343" s="8" t="s">
        <v>434</v>
      </c>
      <c r="C343" s="30"/>
      <c r="D343" s="30"/>
      <c r="E343" s="30"/>
      <c r="F343" s="34">
        <f>SUM(F344:F345)</f>
        <v>1635.96</v>
      </c>
      <c r="G343" s="30"/>
      <c r="H343" s="34">
        <f>SUM(H344:H345)</f>
        <v>0</v>
      </c>
      <c r="I343" s="30"/>
      <c r="J343" s="34">
        <f>SUM(J344:J345)</f>
        <v>0</v>
      </c>
      <c r="K343" s="30"/>
      <c r="L343" s="34">
        <f>SUM(L344:L345)</f>
        <v>0</v>
      </c>
      <c r="M343" s="30"/>
      <c r="N343" s="34">
        <f>SUM(N344:N345)</f>
        <v>1635.96</v>
      </c>
      <c r="O343" s="20" t="str">
        <f t="shared" si="328"/>
        <v xml:space="preserve"> </v>
      </c>
      <c r="P343" s="46">
        <f t="shared" si="288"/>
        <v>1</v>
      </c>
    </row>
    <row r="344" spans="1:16" ht="37.5" customHeight="1" x14ac:dyDescent="0.2">
      <c r="A344" s="1" t="s">
        <v>435</v>
      </c>
      <c r="B344" s="7" t="s">
        <v>804</v>
      </c>
      <c r="C344" s="1" t="s">
        <v>35</v>
      </c>
      <c r="D344" s="27">
        <v>36.090000000000003</v>
      </c>
      <c r="E344" s="27">
        <v>17.600000000000001</v>
      </c>
      <c r="F344" s="27">
        <v>635.17999999999995</v>
      </c>
      <c r="G344" s="4"/>
      <c r="H344" s="5">
        <f t="shared" ref="H344:H345" si="329">ROUND(G344*E344,2)</f>
        <v>0</v>
      </c>
      <c r="I344" s="6"/>
      <c r="J344" s="5">
        <f t="shared" ref="J344:J345" si="330">ROUND(I344*E344,2)</f>
        <v>0</v>
      </c>
      <c r="K344" s="5">
        <f t="shared" ref="K344:K345" si="331">G344+I344</f>
        <v>0</v>
      </c>
      <c r="L344" s="5">
        <f t="shared" ref="L344:L345" si="332">H344+J344</f>
        <v>0</v>
      </c>
      <c r="M344" s="5">
        <f t="shared" ref="M344:M345" si="333">D344-K344</f>
        <v>36.090000000000003</v>
      </c>
      <c r="N344" s="5">
        <f t="shared" ref="N344:N345" si="334">F344-L344</f>
        <v>635.17999999999995</v>
      </c>
      <c r="O344" s="19" t="str">
        <f t="shared" si="328"/>
        <v xml:space="preserve"> </v>
      </c>
      <c r="P344" s="47">
        <f t="shared" si="288"/>
        <v>1</v>
      </c>
    </row>
    <row r="345" spans="1:16" ht="48" x14ac:dyDescent="0.2">
      <c r="A345" s="1" t="s">
        <v>436</v>
      </c>
      <c r="B345" s="3" t="s">
        <v>984</v>
      </c>
      <c r="C345" s="1" t="s">
        <v>35</v>
      </c>
      <c r="D345" s="27">
        <v>36.090000000000003</v>
      </c>
      <c r="E345" s="27">
        <v>27.73</v>
      </c>
      <c r="F345" s="28">
        <v>1000.78</v>
      </c>
      <c r="G345" s="4"/>
      <c r="H345" s="5">
        <f t="shared" si="329"/>
        <v>0</v>
      </c>
      <c r="I345" s="6"/>
      <c r="J345" s="5">
        <f t="shared" si="330"/>
        <v>0</v>
      </c>
      <c r="K345" s="5">
        <f t="shared" si="331"/>
        <v>0</v>
      </c>
      <c r="L345" s="5">
        <f t="shared" si="332"/>
        <v>0</v>
      </c>
      <c r="M345" s="5">
        <f t="shared" si="333"/>
        <v>36.090000000000003</v>
      </c>
      <c r="N345" s="5">
        <f t="shared" si="334"/>
        <v>1000.78</v>
      </c>
      <c r="O345" s="19" t="str">
        <f t="shared" si="328"/>
        <v xml:space="preserve"> </v>
      </c>
      <c r="P345" s="47">
        <f t="shared" si="288"/>
        <v>1</v>
      </c>
    </row>
    <row r="346" spans="1:16" x14ac:dyDescent="0.2">
      <c r="A346" s="29" t="s">
        <v>437</v>
      </c>
      <c r="B346" s="8" t="s">
        <v>438</v>
      </c>
      <c r="C346" s="30"/>
      <c r="D346" s="30"/>
      <c r="E346" s="30"/>
      <c r="F346" s="34">
        <f>SUM(F347:F365)</f>
        <v>21019.840000000004</v>
      </c>
      <c r="G346" s="30"/>
      <c r="H346" s="34">
        <f>SUM(H347:H365)</f>
        <v>0</v>
      </c>
      <c r="I346" s="30"/>
      <c r="J346" s="34">
        <f>SUM(J347:J365)</f>
        <v>0</v>
      </c>
      <c r="K346" s="29"/>
      <c r="L346" s="34">
        <f>SUM(L347:L365)</f>
        <v>0</v>
      </c>
      <c r="M346" s="29"/>
      <c r="N346" s="34">
        <f>SUM(N347:N365)</f>
        <v>21019.840000000004</v>
      </c>
      <c r="O346" s="20" t="str">
        <f t="shared" si="328"/>
        <v xml:space="preserve"> </v>
      </c>
      <c r="P346" s="46">
        <f t="shared" si="288"/>
        <v>1</v>
      </c>
    </row>
    <row r="347" spans="1:16" ht="24" x14ac:dyDescent="0.2">
      <c r="A347" s="1" t="s">
        <v>439</v>
      </c>
      <c r="B347" s="7" t="s">
        <v>805</v>
      </c>
      <c r="C347" s="1" t="s">
        <v>35</v>
      </c>
      <c r="D347" s="27">
        <v>54.81</v>
      </c>
      <c r="E347" s="27">
        <v>17.559999999999999</v>
      </c>
      <c r="F347" s="27">
        <v>962.46</v>
      </c>
      <c r="G347" s="4"/>
      <c r="H347" s="5">
        <f t="shared" ref="H347:H365" si="335">ROUND(G347*E347,2)</f>
        <v>0</v>
      </c>
      <c r="I347" s="6"/>
      <c r="J347" s="5">
        <f t="shared" ref="J347:J365" si="336">ROUND(I347*E347,2)</f>
        <v>0</v>
      </c>
      <c r="K347" s="5">
        <f t="shared" ref="K347:K365" si="337">G347+I347</f>
        <v>0</v>
      </c>
      <c r="L347" s="5">
        <f t="shared" ref="L347:L365" si="338">H347+J347</f>
        <v>0</v>
      </c>
      <c r="M347" s="5">
        <f t="shared" ref="M347:M365" si="339">D347-K347</f>
        <v>54.81</v>
      </c>
      <c r="N347" s="5">
        <f t="shared" ref="N347:N365" si="340">F347-L347</f>
        <v>962.46</v>
      </c>
      <c r="O347" s="19" t="str">
        <f t="shared" si="328"/>
        <v xml:space="preserve"> </v>
      </c>
      <c r="P347" s="47">
        <f t="shared" si="288"/>
        <v>1</v>
      </c>
    </row>
    <row r="348" spans="1:16" ht="24" x14ac:dyDescent="0.2">
      <c r="A348" s="1" t="s">
        <v>440</v>
      </c>
      <c r="B348" s="7" t="s">
        <v>805</v>
      </c>
      <c r="C348" s="1" t="s">
        <v>35</v>
      </c>
      <c r="D348" s="27">
        <v>50.31</v>
      </c>
      <c r="E348" s="27">
        <v>17.559999999999999</v>
      </c>
      <c r="F348" s="27">
        <v>883.44</v>
      </c>
      <c r="G348" s="4"/>
      <c r="H348" s="5">
        <f t="shared" si="335"/>
        <v>0</v>
      </c>
      <c r="I348" s="6"/>
      <c r="J348" s="5">
        <f t="shared" si="336"/>
        <v>0</v>
      </c>
      <c r="K348" s="5">
        <f t="shared" si="337"/>
        <v>0</v>
      </c>
      <c r="L348" s="5">
        <f t="shared" si="338"/>
        <v>0</v>
      </c>
      <c r="M348" s="5">
        <f t="shared" si="339"/>
        <v>50.31</v>
      </c>
      <c r="N348" s="5">
        <f t="shared" si="340"/>
        <v>883.44</v>
      </c>
      <c r="O348" s="19" t="str">
        <f t="shared" si="328"/>
        <v xml:space="preserve"> </v>
      </c>
      <c r="P348" s="47">
        <f t="shared" si="288"/>
        <v>1</v>
      </c>
    </row>
    <row r="349" spans="1:16" ht="24" x14ac:dyDescent="0.2">
      <c r="A349" s="1" t="s">
        <v>441</v>
      </c>
      <c r="B349" s="7" t="s">
        <v>805</v>
      </c>
      <c r="C349" s="1" t="s">
        <v>35</v>
      </c>
      <c r="D349" s="27">
        <v>52.98</v>
      </c>
      <c r="E349" s="27">
        <v>17.559999999999999</v>
      </c>
      <c r="F349" s="27">
        <v>930.33</v>
      </c>
      <c r="G349" s="4"/>
      <c r="H349" s="5">
        <f t="shared" si="335"/>
        <v>0</v>
      </c>
      <c r="I349" s="6"/>
      <c r="J349" s="5">
        <f t="shared" si="336"/>
        <v>0</v>
      </c>
      <c r="K349" s="5">
        <f t="shared" si="337"/>
        <v>0</v>
      </c>
      <c r="L349" s="5">
        <f t="shared" si="338"/>
        <v>0</v>
      </c>
      <c r="M349" s="5">
        <f t="shared" si="339"/>
        <v>52.98</v>
      </c>
      <c r="N349" s="5">
        <f t="shared" si="340"/>
        <v>930.33</v>
      </c>
      <c r="O349" s="19" t="str">
        <f t="shared" si="328"/>
        <v xml:space="preserve"> </v>
      </c>
      <c r="P349" s="47">
        <f t="shared" si="288"/>
        <v>1</v>
      </c>
    </row>
    <row r="350" spans="1:16" ht="24" x14ac:dyDescent="0.2">
      <c r="A350" s="1" t="s">
        <v>442</v>
      </c>
      <c r="B350" s="7" t="s">
        <v>805</v>
      </c>
      <c r="C350" s="1" t="s">
        <v>35</v>
      </c>
      <c r="D350" s="27">
        <v>32.090000000000003</v>
      </c>
      <c r="E350" s="27">
        <v>17.559999999999999</v>
      </c>
      <c r="F350" s="27">
        <v>563.5</v>
      </c>
      <c r="G350" s="4"/>
      <c r="H350" s="5">
        <f t="shared" si="335"/>
        <v>0</v>
      </c>
      <c r="I350" s="6"/>
      <c r="J350" s="5">
        <f t="shared" si="336"/>
        <v>0</v>
      </c>
      <c r="K350" s="5">
        <f t="shared" si="337"/>
        <v>0</v>
      </c>
      <c r="L350" s="5">
        <f t="shared" si="338"/>
        <v>0</v>
      </c>
      <c r="M350" s="5">
        <f t="shared" si="339"/>
        <v>32.090000000000003</v>
      </c>
      <c r="N350" s="5">
        <f t="shared" si="340"/>
        <v>563.5</v>
      </c>
      <c r="O350" s="19" t="str">
        <f t="shared" si="328"/>
        <v xml:space="preserve"> </v>
      </c>
      <c r="P350" s="47">
        <f t="shared" si="288"/>
        <v>1</v>
      </c>
    </row>
    <row r="351" spans="1:16" ht="24" x14ac:dyDescent="0.2">
      <c r="A351" s="1" t="s">
        <v>443</v>
      </c>
      <c r="B351" s="7" t="s">
        <v>805</v>
      </c>
      <c r="C351" s="1" t="s">
        <v>35</v>
      </c>
      <c r="D351" s="27">
        <v>118.22</v>
      </c>
      <c r="E351" s="27">
        <v>17.559999999999999</v>
      </c>
      <c r="F351" s="28">
        <v>2075.94</v>
      </c>
      <c r="G351" s="4"/>
      <c r="H351" s="5">
        <f t="shared" si="335"/>
        <v>0</v>
      </c>
      <c r="I351" s="6"/>
      <c r="J351" s="5">
        <f t="shared" si="336"/>
        <v>0</v>
      </c>
      <c r="K351" s="5">
        <f t="shared" si="337"/>
        <v>0</v>
      </c>
      <c r="L351" s="5">
        <f t="shared" si="338"/>
        <v>0</v>
      </c>
      <c r="M351" s="5">
        <f t="shared" si="339"/>
        <v>118.22</v>
      </c>
      <c r="N351" s="5">
        <f t="shared" si="340"/>
        <v>2075.94</v>
      </c>
      <c r="O351" s="19" t="str">
        <f t="shared" si="328"/>
        <v xml:space="preserve"> </v>
      </c>
      <c r="P351" s="47">
        <f t="shared" si="288"/>
        <v>1</v>
      </c>
    </row>
    <row r="352" spans="1:16" ht="24" x14ac:dyDescent="0.2">
      <c r="A352" s="1" t="s">
        <v>444</v>
      </c>
      <c r="B352" s="7" t="s">
        <v>805</v>
      </c>
      <c r="C352" s="1" t="s">
        <v>35</v>
      </c>
      <c r="D352" s="27">
        <v>49.67</v>
      </c>
      <c r="E352" s="27">
        <v>17.559999999999999</v>
      </c>
      <c r="F352" s="27">
        <v>872.21</v>
      </c>
      <c r="G352" s="4"/>
      <c r="H352" s="5">
        <f t="shared" si="335"/>
        <v>0</v>
      </c>
      <c r="I352" s="6"/>
      <c r="J352" s="5">
        <f t="shared" si="336"/>
        <v>0</v>
      </c>
      <c r="K352" s="5">
        <f t="shared" si="337"/>
        <v>0</v>
      </c>
      <c r="L352" s="5">
        <f t="shared" si="338"/>
        <v>0</v>
      </c>
      <c r="M352" s="5">
        <f t="shared" si="339"/>
        <v>49.67</v>
      </c>
      <c r="N352" s="5">
        <f t="shared" si="340"/>
        <v>872.21</v>
      </c>
      <c r="O352" s="19" t="str">
        <f t="shared" si="328"/>
        <v xml:space="preserve"> </v>
      </c>
      <c r="P352" s="47">
        <f t="shared" si="288"/>
        <v>1</v>
      </c>
    </row>
    <row r="353" spans="1:16" ht="24" x14ac:dyDescent="0.2">
      <c r="A353" s="1" t="s">
        <v>445</v>
      </c>
      <c r="B353" s="7" t="s">
        <v>805</v>
      </c>
      <c r="C353" s="1" t="s">
        <v>35</v>
      </c>
      <c r="D353" s="27">
        <v>27.08</v>
      </c>
      <c r="E353" s="27">
        <v>17.559999999999999</v>
      </c>
      <c r="F353" s="27">
        <v>475.52</v>
      </c>
      <c r="G353" s="4"/>
      <c r="H353" s="5">
        <f t="shared" si="335"/>
        <v>0</v>
      </c>
      <c r="I353" s="6"/>
      <c r="J353" s="5">
        <f t="shared" si="336"/>
        <v>0</v>
      </c>
      <c r="K353" s="5">
        <f t="shared" si="337"/>
        <v>0</v>
      </c>
      <c r="L353" s="5">
        <f t="shared" si="338"/>
        <v>0</v>
      </c>
      <c r="M353" s="5">
        <f t="shared" si="339"/>
        <v>27.08</v>
      </c>
      <c r="N353" s="5">
        <f t="shared" si="340"/>
        <v>475.52</v>
      </c>
      <c r="O353" s="19" t="str">
        <f t="shared" si="328"/>
        <v xml:space="preserve"> </v>
      </c>
      <c r="P353" s="47">
        <f t="shared" si="288"/>
        <v>1</v>
      </c>
    </row>
    <row r="354" spans="1:16" ht="24" x14ac:dyDescent="0.2">
      <c r="A354" s="1" t="s">
        <v>446</v>
      </c>
      <c r="B354" s="7" t="s">
        <v>805</v>
      </c>
      <c r="C354" s="1" t="s">
        <v>35</v>
      </c>
      <c r="D354" s="27">
        <v>72</v>
      </c>
      <c r="E354" s="27">
        <v>17.559999999999999</v>
      </c>
      <c r="F354" s="28">
        <v>1264.32</v>
      </c>
      <c r="G354" s="4"/>
      <c r="H354" s="5">
        <f t="shared" si="335"/>
        <v>0</v>
      </c>
      <c r="I354" s="6"/>
      <c r="J354" s="5">
        <f t="shared" si="336"/>
        <v>0</v>
      </c>
      <c r="K354" s="5">
        <f t="shared" si="337"/>
        <v>0</v>
      </c>
      <c r="L354" s="5">
        <f t="shared" si="338"/>
        <v>0</v>
      </c>
      <c r="M354" s="5">
        <f t="shared" si="339"/>
        <v>72</v>
      </c>
      <c r="N354" s="5">
        <f t="shared" si="340"/>
        <v>1264.32</v>
      </c>
      <c r="O354" s="19" t="str">
        <f t="shared" si="328"/>
        <v xml:space="preserve"> </v>
      </c>
      <c r="P354" s="47">
        <f t="shared" si="288"/>
        <v>1</v>
      </c>
    </row>
    <row r="355" spans="1:16" ht="24" x14ac:dyDescent="0.2">
      <c r="A355" s="1" t="s">
        <v>447</v>
      </c>
      <c r="B355" s="7" t="s">
        <v>805</v>
      </c>
      <c r="C355" s="1" t="s">
        <v>35</v>
      </c>
      <c r="D355" s="27">
        <v>47.71</v>
      </c>
      <c r="E355" s="27">
        <v>17.559999999999999</v>
      </c>
      <c r="F355" s="27">
        <v>837.79</v>
      </c>
      <c r="G355" s="4"/>
      <c r="H355" s="5">
        <f t="shared" si="335"/>
        <v>0</v>
      </c>
      <c r="I355" s="6"/>
      <c r="J355" s="5">
        <f t="shared" si="336"/>
        <v>0</v>
      </c>
      <c r="K355" s="5">
        <f t="shared" si="337"/>
        <v>0</v>
      </c>
      <c r="L355" s="5">
        <f t="shared" si="338"/>
        <v>0</v>
      </c>
      <c r="M355" s="5">
        <f t="shared" si="339"/>
        <v>47.71</v>
      </c>
      <c r="N355" s="5">
        <f t="shared" si="340"/>
        <v>837.79</v>
      </c>
      <c r="O355" s="19" t="str">
        <f t="shared" si="328"/>
        <v xml:space="preserve"> </v>
      </c>
      <c r="P355" s="47">
        <f t="shared" si="288"/>
        <v>1</v>
      </c>
    </row>
    <row r="356" spans="1:16" ht="24" x14ac:dyDescent="0.2">
      <c r="A356" s="1" t="s">
        <v>448</v>
      </c>
      <c r="B356" s="7" t="s">
        <v>805</v>
      </c>
      <c r="C356" s="1" t="s">
        <v>35</v>
      </c>
      <c r="D356" s="27">
        <v>35.54</v>
      </c>
      <c r="E356" s="27">
        <v>17.559999999999999</v>
      </c>
      <c r="F356" s="27">
        <v>624.08000000000004</v>
      </c>
      <c r="G356" s="4"/>
      <c r="H356" s="5">
        <f t="shared" si="335"/>
        <v>0</v>
      </c>
      <c r="I356" s="6"/>
      <c r="J356" s="5">
        <f t="shared" si="336"/>
        <v>0</v>
      </c>
      <c r="K356" s="5">
        <f t="shared" si="337"/>
        <v>0</v>
      </c>
      <c r="L356" s="5">
        <f t="shared" si="338"/>
        <v>0</v>
      </c>
      <c r="M356" s="5">
        <f t="shared" si="339"/>
        <v>35.54</v>
      </c>
      <c r="N356" s="5">
        <f t="shared" si="340"/>
        <v>624.08000000000004</v>
      </c>
      <c r="O356" s="19" t="str">
        <f t="shared" si="328"/>
        <v xml:space="preserve"> </v>
      </c>
      <c r="P356" s="47">
        <f t="shared" si="288"/>
        <v>1</v>
      </c>
    </row>
    <row r="357" spans="1:16" ht="24" x14ac:dyDescent="0.2">
      <c r="A357" s="1" t="s">
        <v>449</v>
      </c>
      <c r="B357" s="7" t="s">
        <v>805</v>
      </c>
      <c r="C357" s="1" t="s">
        <v>35</v>
      </c>
      <c r="D357" s="27">
        <v>37.619999999999997</v>
      </c>
      <c r="E357" s="27">
        <v>17.559999999999999</v>
      </c>
      <c r="F357" s="27">
        <v>660.61</v>
      </c>
      <c r="G357" s="4"/>
      <c r="H357" s="5">
        <f t="shared" si="335"/>
        <v>0</v>
      </c>
      <c r="I357" s="6"/>
      <c r="J357" s="5">
        <f t="shared" si="336"/>
        <v>0</v>
      </c>
      <c r="K357" s="5">
        <f t="shared" si="337"/>
        <v>0</v>
      </c>
      <c r="L357" s="5">
        <f t="shared" si="338"/>
        <v>0</v>
      </c>
      <c r="M357" s="5">
        <f t="shared" si="339"/>
        <v>37.619999999999997</v>
      </c>
      <c r="N357" s="5">
        <f t="shared" si="340"/>
        <v>660.61</v>
      </c>
      <c r="O357" s="19" t="str">
        <f t="shared" si="328"/>
        <v xml:space="preserve"> </v>
      </c>
      <c r="P357" s="47">
        <f t="shared" si="288"/>
        <v>1</v>
      </c>
    </row>
    <row r="358" spans="1:16" ht="24" x14ac:dyDescent="0.2">
      <c r="A358" s="1" t="s">
        <v>450</v>
      </c>
      <c r="B358" s="7" t="s">
        <v>805</v>
      </c>
      <c r="C358" s="1" t="s">
        <v>35</v>
      </c>
      <c r="D358" s="27">
        <v>50.95</v>
      </c>
      <c r="E358" s="27">
        <v>17.559999999999999</v>
      </c>
      <c r="F358" s="27">
        <v>894.68</v>
      </c>
      <c r="G358" s="4"/>
      <c r="H358" s="5">
        <f t="shared" si="335"/>
        <v>0</v>
      </c>
      <c r="I358" s="6"/>
      <c r="J358" s="5">
        <f t="shared" si="336"/>
        <v>0</v>
      </c>
      <c r="K358" s="5">
        <f t="shared" si="337"/>
        <v>0</v>
      </c>
      <c r="L358" s="5">
        <f t="shared" si="338"/>
        <v>0</v>
      </c>
      <c r="M358" s="5">
        <f t="shared" si="339"/>
        <v>50.95</v>
      </c>
      <c r="N358" s="5">
        <f t="shared" si="340"/>
        <v>894.68</v>
      </c>
      <c r="O358" s="19" t="str">
        <f t="shared" si="328"/>
        <v xml:space="preserve"> </v>
      </c>
      <c r="P358" s="47">
        <f t="shared" si="288"/>
        <v>1</v>
      </c>
    </row>
    <row r="359" spans="1:16" ht="24" x14ac:dyDescent="0.2">
      <c r="A359" s="1" t="s">
        <v>451</v>
      </c>
      <c r="B359" s="7" t="s">
        <v>805</v>
      </c>
      <c r="C359" s="1" t="s">
        <v>35</v>
      </c>
      <c r="D359" s="27">
        <v>26.44</v>
      </c>
      <c r="E359" s="27">
        <v>17.559999999999999</v>
      </c>
      <c r="F359" s="27">
        <v>464.29</v>
      </c>
      <c r="G359" s="4"/>
      <c r="H359" s="5">
        <f t="shared" si="335"/>
        <v>0</v>
      </c>
      <c r="I359" s="6"/>
      <c r="J359" s="5">
        <f t="shared" si="336"/>
        <v>0</v>
      </c>
      <c r="K359" s="5">
        <f t="shared" si="337"/>
        <v>0</v>
      </c>
      <c r="L359" s="5">
        <f t="shared" si="338"/>
        <v>0</v>
      </c>
      <c r="M359" s="5">
        <f t="shared" si="339"/>
        <v>26.44</v>
      </c>
      <c r="N359" s="5">
        <f t="shared" si="340"/>
        <v>464.29</v>
      </c>
      <c r="O359" s="19" t="str">
        <f t="shared" si="328"/>
        <v xml:space="preserve"> </v>
      </c>
      <c r="P359" s="47">
        <f t="shared" ref="P359:P422" si="341">IF((N359/F359)=0," ",(N359/F359))</f>
        <v>1</v>
      </c>
    </row>
    <row r="360" spans="1:16" ht="24" x14ac:dyDescent="0.2">
      <c r="A360" s="1" t="s">
        <v>452</v>
      </c>
      <c r="B360" s="7" t="s">
        <v>805</v>
      </c>
      <c r="C360" s="1" t="s">
        <v>35</v>
      </c>
      <c r="D360" s="27">
        <v>11.75</v>
      </c>
      <c r="E360" s="27">
        <v>17.559999999999999</v>
      </c>
      <c r="F360" s="27">
        <v>206.33</v>
      </c>
      <c r="G360" s="4"/>
      <c r="H360" s="5">
        <f t="shared" si="335"/>
        <v>0</v>
      </c>
      <c r="I360" s="6"/>
      <c r="J360" s="5">
        <f t="shared" si="336"/>
        <v>0</v>
      </c>
      <c r="K360" s="5">
        <f t="shared" si="337"/>
        <v>0</v>
      </c>
      <c r="L360" s="5">
        <f t="shared" si="338"/>
        <v>0</v>
      </c>
      <c r="M360" s="5">
        <f t="shared" si="339"/>
        <v>11.75</v>
      </c>
      <c r="N360" s="5">
        <f t="shared" si="340"/>
        <v>206.33</v>
      </c>
      <c r="O360" s="19" t="str">
        <f t="shared" si="328"/>
        <v xml:space="preserve"> </v>
      </c>
      <c r="P360" s="47">
        <f t="shared" si="341"/>
        <v>1</v>
      </c>
    </row>
    <row r="361" spans="1:16" ht="24" x14ac:dyDescent="0.2">
      <c r="A361" s="1" t="s">
        <v>453</v>
      </c>
      <c r="B361" s="7" t="s">
        <v>805</v>
      </c>
      <c r="C361" s="1" t="s">
        <v>35</v>
      </c>
      <c r="D361" s="27">
        <v>13.1</v>
      </c>
      <c r="E361" s="27">
        <v>17.559999999999999</v>
      </c>
      <c r="F361" s="27">
        <v>230.04</v>
      </c>
      <c r="G361" s="4"/>
      <c r="H361" s="5">
        <f t="shared" si="335"/>
        <v>0</v>
      </c>
      <c r="I361" s="6"/>
      <c r="J361" s="5">
        <f t="shared" si="336"/>
        <v>0</v>
      </c>
      <c r="K361" s="5">
        <f t="shared" si="337"/>
        <v>0</v>
      </c>
      <c r="L361" s="5">
        <f t="shared" si="338"/>
        <v>0</v>
      </c>
      <c r="M361" s="5">
        <f t="shared" si="339"/>
        <v>13.1</v>
      </c>
      <c r="N361" s="5">
        <f t="shared" si="340"/>
        <v>230.04</v>
      </c>
      <c r="O361" s="19" t="str">
        <f t="shared" si="328"/>
        <v xml:space="preserve"> </v>
      </c>
      <c r="P361" s="47">
        <f t="shared" si="341"/>
        <v>1</v>
      </c>
    </row>
    <row r="362" spans="1:16" ht="24" x14ac:dyDescent="0.2">
      <c r="A362" s="1" t="s">
        <v>454</v>
      </c>
      <c r="B362" s="7" t="s">
        <v>805</v>
      </c>
      <c r="C362" s="1" t="s">
        <v>35</v>
      </c>
      <c r="D362" s="27">
        <v>25.13</v>
      </c>
      <c r="E362" s="27">
        <v>17.559999999999999</v>
      </c>
      <c r="F362" s="27">
        <v>441.28</v>
      </c>
      <c r="G362" s="4"/>
      <c r="H362" s="5">
        <f t="shared" si="335"/>
        <v>0</v>
      </c>
      <c r="I362" s="6"/>
      <c r="J362" s="5">
        <f t="shared" si="336"/>
        <v>0</v>
      </c>
      <c r="K362" s="5">
        <f t="shared" si="337"/>
        <v>0</v>
      </c>
      <c r="L362" s="5">
        <f t="shared" si="338"/>
        <v>0</v>
      </c>
      <c r="M362" s="5">
        <f t="shared" si="339"/>
        <v>25.13</v>
      </c>
      <c r="N362" s="5">
        <f t="shared" si="340"/>
        <v>441.28</v>
      </c>
      <c r="O362" s="19" t="str">
        <f t="shared" si="328"/>
        <v xml:space="preserve"> </v>
      </c>
      <c r="P362" s="47">
        <f t="shared" si="341"/>
        <v>1</v>
      </c>
    </row>
    <row r="363" spans="1:16" ht="24" x14ac:dyDescent="0.2">
      <c r="A363" s="1" t="s">
        <v>455</v>
      </c>
      <c r="B363" s="7" t="s">
        <v>805</v>
      </c>
      <c r="C363" s="1" t="s">
        <v>35</v>
      </c>
      <c r="D363" s="27">
        <v>23.15</v>
      </c>
      <c r="E363" s="27">
        <v>17.559999999999999</v>
      </c>
      <c r="F363" s="27">
        <v>406.51</v>
      </c>
      <c r="G363" s="4"/>
      <c r="H363" s="5">
        <f t="shared" si="335"/>
        <v>0</v>
      </c>
      <c r="I363" s="6"/>
      <c r="J363" s="5">
        <f t="shared" si="336"/>
        <v>0</v>
      </c>
      <c r="K363" s="5">
        <f t="shared" si="337"/>
        <v>0</v>
      </c>
      <c r="L363" s="5">
        <f t="shared" si="338"/>
        <v>0</v>
      </c>
      <c r="M363" s="5">
        <f t="shared" si="339"/>
        <v>23.15</v>
      </c>
      <c r="N363" s="5">
        <f t="shared" si="340"/>
        <v>406.51</v>
      </c>
      <c r="O363" s="19" t="str">
        <f t="shared" si="328"/>
        <v xml:space="preserve"> </v>
      </c>
      <c r="P363" s="47">
        <f t="shared" si="341"/>
        <v>1</v>
      </c>
    </row>
    <row r="364" spans="1:16" ht="24" x14ac:dyDescent="0.2">
      <c r="A364" s="1" t="s">
        <v>456</v>
      </c>
      <c r="B364" s="7" t="s">
        <v>805</v>
      </c>
      <c r="C364" s="1" t="s">
        <v>35</v>
      </c>
      <c r="D364" s="27">
        <v>38.909999999999997</v>
      </c>
      <c r="E364" s="27">
        <v>17.559999999999999</v>
      </c>
      <c r="F364" s="27">
        <v>683.26</v>
      </c>
      <c r="G364" s="4"/>
      <c r="H364" s="5">
        <f t="shared" si="335"/>
        <v>0</v>
      </c>
      <c r="I364" s="6"/>
      <c r="J364" s="5">
        <f t="shared" si="336"/>
        <v>0</v>
      </c>
      <c r="K364" s="5">
        <f t="shared" si="337"/>
        <v>0</v>
      </c>
      <c r="L364" s="5">
        <f t="shared" si="338"/>
        <v>0</v>
      </c>
      <c r="M364" s="5">
        <f t="shared" si="339"/>
        <v>38.909999999999997</v>
      </c>
      <c r="N364" s="5">
        <f t="shared" si="340"/>
        <v>683.26</v>
      </c>
      <c r="O364" s="19" t="str">
        <f t="shared" si="328"/>
        <v xml:space="preserve"> </v>
      </c>
      <c r="P364" s="47">
        <f t="shared" si="341"/>
        <v>1</v>
      </c>
    </row>
    <row r="365" spans="1:16" ht="24" x14ac:dyDescent="0.2">
      <c r="A365" s="1" t="s">
        <v>457</v>
      </c>
      <c r="B365" s="7" t="s">
        <v>805</v>
      </c>
      <c r="C365" s="1" t="s">
        <v>35</v>
      </c>
      <c r="D365" s="27">
        <v>429.57</v>
      </c>
      <c r="E365" s="27">
        <v>17.559999999999999</v>
      </c>
      <c r="F365" s="28">
        <v>7543.25</v>
      </c>
      <c r="G365" s="4"/>
      <c r="H365" s="5">
        <f t="shared" si="335"/>
        <v>0</v>
      </c>
      <c r="I365" s="6"/>
      <c r="J365" s="5">
        <f t="shared" si="336"/>
        <v>0</v>
      </c>
      <c r="K365" s="5">
        <f t="shared" si="337"/>
        <v>0</v>
      </c>
      <c r="L365" s="5">
        <f t="shared" si="338"/>
        <v>0</v>
      </c>
      <c r="M365" s="5">
        <f t="shared" si="339"/>
        <v>429.57</v>
      </c>
      <c r="N365" s="5">
        <f t="shared" si="340"/>
        <v>7543.25</v>
      </c>
      <c r="O365" s="19" t="str">
        <f t="shared" si="328"/>
        <v xml:space="preserve"> </v>
      </c>
      <c r="P365" s="47">
        <f t="shared" si="341"/>
        <v>1</v>
      </c>
    </row>
    <row r="366" spans="1:16" x14ac:dyDescent="0.2">
      <c r="A366" s="29" t="s">
        <v>458</v>
      </c>
      <c r="B366" s="8" t="s">
        <v>459</v>
      </c>
      <c r="C366" s="30"/>
      <c r="D366" s="30"/>
      <c r="E366" s="30"/>
      <c r="F366" s="34">
        <f>F367</f>
        <v>22256.35</v>
      </c>
      <c r="G366" s="30"/>
      <c r="H366" s="34">
        <f>H367</f>
        <v>0</v>
      </c>
      <c r="I366" s="30"/>
      <c r="J366" s="34">
        <f>J367</f>
        <v>0</v>
      </c>
      <c r="K366" s="30"/>
      <c r="L366" s="34">
        <f>L367</f>
        <v>0</v>
      </c>
      <c r="M366" s="30"/>
      <c r="N366" s="34">
        <f>N367</f>
        <v>22256.35</v>
      </c>
      <c r="O366" s="20" t="str">
        <f t="shared" si="328"/>
        <v xml:space="preserve"> </v>
      </c>
      <c r="P366" s="46">
        <f t="shared" si="341"/>
        <v>1</v>
      </c>
    </row>
    <row r="367" spans="1:16" ht="24" x14ac:dyDescent="0.2">
      <c r="A367" s="1" t="s">
        <v>460</v>
      </c>
      <c r="B367" s="3" t="s">
        <v>461</v>
      </c>
      <c r="C367" s="1" t="s">
        <v>35</v>
      </c>
      <c r="D367" s="27">
        <v>99.63</v>
      </c>
      <c r="E367" s="27">
        <v>223.39</v>
      </c>
      <c r="F367" s="28">
        <v>22256.35</v>
      </c>
      <c r="G367" s="4"/>
      <c r="H367" s="5">
        <f t="shared" ref="H367" si="342">ROUND(G367*E367,2)</f>
        <v>0</v>
      </c>
      <c r="I367" s="6"/>
      <c r="J367" s="5">
        <f t="shared" ref="J367" si="343">ROUND(I367*E367,2)</f>
        <v>0</v>
      </c>
      <c r="K367" s="5">
        <f t="shared" ref="K367" si="344">G367+I367</f>
        <v>0</v>
      </c>
      <c r="L367" s="5">
        <f t="shared" ref="L367" si="345">H367+J367</f>
        <v>0</v>
      </c>
      <c r="M367" s="5">
        <f t="shared" ref="M367" si="346">D367-K367</f>
        <v>99.63</v>
      </c>
      <c r="N367" s="5">
        <f t="shared" ref="N367" si="347">F367-L367</f>
        <v>22256.35</v>
      </c>
      <c r="O367" s="19" t="str">
        <f t="shared" si="328"/>
        <v xml:space="preserve"> </v>
      </c>
      <c r="P367" s="47">
        <f t="shared" si="341"/>
        <v>1</v>
      </c>
    </row>
    <row r="368" spans="1:16" x14ac:dyDescent="0.2">
      <c r="A368" s="29" t="s">
        <v>462</v>
      </c>
      <c r="B368" s="8" t="s">
        <v>463</v>
      </c>
      <c r="C368" s="30"/>
      <c r="D368" s="30"/>
      <c r="E368" s="30"/>
      <c r="F368" s="34">
        <f>F369+F372+F376+F378</f>
        <v>13834.98</v>
      </c>
      <c r="G368" s="30"/>
      <c r="H368" s="34">
        <f>H369+H372+H376+H378</f>
        <v>0</v>
      </c>
      <c r="I368" s="30"/>
      <c r="J368" s="34">
        <f>J369+J372+J376+J378</f>
        <v>0</v>
      </c>
      <c r="K368" s="29"/>
      <c r="L368" s="34">
        <f>L369+L372+L376+L378</f>
        <v>0</v>
      </c>
      <c r="M368" s="29"/>
      <c r="N368" s="34">
        <f>N369+N372+N376+N378</f>
        <v>13834.98</v>
      </c>
      <c r="O368" s="20" t="str">
        <f t="shared" ref="O368:O369" si="348">IF((L368/F368)=0," ",(L368/F368))</f>
        <v xml:space="preserve"> </v>
      </c>
      <c r="P368" s="46">
        <f t="shared" si="341"/>
        <v>1</v>
      </c>
    </row>
    <row r="369" spans="1:16" ht="21" customHeight="1" x14ac:dyDescent="0.2">
      <c r="A369" s="29" t="s">
        <v>464</v>
      </c>
      <c r="B369" s="8" t="s">
        <v>368</v>
      </c>
      <c r="C369" s="30"/>
      <c r="D369" s="30"/>
      <c r="E369" s="30"/>
      <c r="F369" s="36">
        <f>SUM(F370:F371)</f>
        <v>831.33</v>
      </c>
      <c r="G369" s="30"/>
      <c r="H369" s="36">
        <f>SUM(H370:H371)</f>
        <v>0</v>
      </c>
      <c r="I369" s="30"/>
      <c r="J369" s="36">
        <f>SUM(J370:J371)</f>
        <v>0</v>
      </c>
      <c r="K369" s="30"/>
      <c r="L369" s="36">
        <f>SUM(L370:L371)</f>
        <v>0</v>
      </c>
      <c r="M369" s="30"/>
      <c r="N369" s="36">
        <f>SUM(N370:N371)</f>
        <v>831.33</v>
      </c>
      <c r="O369" s="20" t="str">
        <f t="shared" si="348"/>
        <v xml:space="preserve"> </v>
      </c>
      <c r="P369" s="46">
        <f t="shared" si="341"/>
        <v>1</v>
      </c>
    </row>
    <row r="370" spans="1:16" ht="27" customHeight="1" x14ac:dyDescent="0.2">
      <c r="A370" s="1" t="s">
        <v>986</v>
      </c>
      <c r="B370" s="3" t="s">
        <v>985</v>
      </c>
      <c r="C370" s="1" t="s">
        <v>35</v>
      </c>
      <c r="D370" s="27">
        <v>26.71</v>
      </c>
      <c r="E370" s="27">
        <v>22.87</v>
      </c>
      <c r="F370" s="27">
        <v>610.86</v>
      </c>
      <c r="G370" s="4"/>
      <c r="H370" s="5">
        <f t="shared" ref="H370:H371" si="349">ROUND(G370*E370,2)</f>
        <v>0</v>
      </c>
      <c r="I370" s="6"/>
      <c r="J370" s="5">
        <f t="shared" ref="J370:J371" si="350">ROUND(I370*E370,2)</f>
        <v>0</v>
      </c>
      <c r="K370" s="5">
        <f t="shared" ref="K370:K371" si="351">G370+I370</f>
        <v>0</v>
      </c>
      <c r="L370" s="5">
        <f t="shared" ref="L370:L371" si="352">H370+J370</f>
        <v>0</v>
      </c>
      <c r="M370" s="5">
        <f t="shared" ref="M370:M371" si="353">D370-K370</f>
        <v>26.71</v>
      </c>
      <c r="N370" s="5">
        <f t="shared" ref="N370:N371" si="354">F370-L370</f>
        <v>610.86</v>
      </c>
      <c r="O370" s="19" t="str">
        <f t="shared" ref="O370:O401" si="355">IF((L370/F370)=0," ",(L370/F370))</f>
        <v xml:space="preserve"> </v>
      </c>
      <c r="P370" s="47">
        <f t="shared" si="341"/>
        <v>1</v>
      </c>
    </row>
    <row r="371" spans="1:16" ht="27" customHeight="1" x14ac:dyDescent="0.2">
      <c r="A371" s="1" t="s">
        <v>987</v>
      </c>
      <c r="B371" s="3" t="s">
        <v>985</v>
      </c>
      <c r="C371" s="1" t="s">
        <v>35</v>
      </c>
      <c r="D371" s="27">
        <v>9.64</v>
      </c>
      <c r="E371" s="27">
        <v>22.87</v>
      </c>
      <c r="F371" s="27">
        <v>220.47</v>
      </c>
      <c r="G371" s="4"/>
      <c r="H371" s="5">
        <f t="shared" si="349"/>
        <v>0</v>
      </c>
      <c r="I371" s="6"/>
      <c r="J371" s="5">
        <f t="shared" si="350"/>
        <v>0</v>
      </c>
      <c r="K371" s="5">
        <f t="shared" si="351"/>
        <v>0</v>
      </c>
      <c r="L371" s="5">
        <f t="shared" si="352"/>
        <v>0</v>
      </c>
      <c r="M371" s="5">
        <f t="shared" si="353"/>
        <v>9.64</v>
      </c>
      <c r="N371" s="5">
        <f t="shared" si="354"/>
        <v>220.47</v>
      </c>
      <c r="O371" s="19" t="str">
        <f t="shared" si="355"/>
        <v xml:space="preserve"> </v>
      </c>
      <c r="P371" s="47">
        <f t="shared" si="341"/>
        <v>1</v>
      </c>
    </row>
    <row r="372" spans="1:16" ht="24" x14ac:dyDescent="0.2">
      <c r="A372" s="29" t="s">
        <v>465</v>
      </c>
      <c r="B372" s="8" t="s">
        <v>403</v>
      </c>
      <c r="C372" s="30"/>
      <c r="D372" s="30"/>
      <c r="E372" s="30"/>
      <c r="F372" s="36">
        <f>SUM(F373:F375)</f>
        <v>230.76</v>
      </c>
      <c r="G372" s="30"/>
      <c r="H372" s="36">
        <f>SUM(H373:H375)</f>
        <v>0</v>
      </c>
      <c r="I372" s="30"/>
      <c r="J372" s="36">
        <f>SUM(J373:J375)</f>
        <v>0</v>
      </c>
      <c r="K372" s="30"/>
      <c r="L372" s="36">
        <f>SUM(L373:L375)</f>
        <v>0</v>
      </c>
      <c r="M372" s="30"/>
      <c r="N372" s="36">
        <f>SUM(N373:N375)</f>
        <v>230.76</v>
      </c>
      <c r="O372" s="20" t="str">
        <f t="shared" si="355"/>
        <v xml:space="preserve"> </v>
      </c>
      <c r="P372" s="46">
        <f t="shared" si="341"/>
        <v>1</v>
      </c>
    </row>
    <row r="373" spans="1:16" ht="26.25" customHeight="1" x14ac:dyDescent="0.2">
      <c r="A373" s="1" t="s">
        <v>988</v>
      </c>
      <c r="B373" s="3" t="s">
        <v>985</v>
      </c>
      <c r="C373" s="1" t="s">
        <v>35</v>
      </c>
      <c r="D373" s="27">
        <v>6.75</v>
      </c>
      <c r="E373" s="27">
        <v>22.87</v>
      </c>
      <c r="F373" s="27">
        <v>154.37</v>
      </c>
      <c r="G373" s="4"/>
      <c r="H373" s="5">
        <f t="shared" ref="H373:H375" si="356">ROUND(G373*E373,2)</f>
        <v>0</v>
      </c>
      <c r="I373" s="6"/>
      <c r="J373" s="5">
        <f t="shared" ref="J373:J375" si="357">ROUND(I373*E373,2)</f>
        <v>0</v>
      </c>
      <c r="K373" s="5">
        <f t="shared" ref="K373:K375" si="358">G373+I373</f>
        <v>0</v>
      </c>
      <c r="L373" s="5">
        <f t="shared" ref="L373:L375" si="359">H373+J373</f>
        <v>0</v>
      </c>
      <c r="M373" s="5">
        <f t="shared" ref="M373:M375" si="360">D373-K373</f>
        <v>6.75</v>
      </c>
      <c r="N373" s="5">
        <f t="shared" ref="N373:N375" si="361">F373-L373</f>
        <v>154.37</v>
      </c>
      <c r="O373" s="19" t="str">
        <f t="shared" si="355"/>
        <v xml:space="preserve"> </v>
      </c>
      <c r="P373" s="47">
        <f t="shared" si="341"/>
        <v>1</v>
      </c>
    </row>
    <row r="374" spans="1:16" ht="26.25" customHeight="1" x14ac:dyDescent="0.2">
      <c r="A374" s="1" t="s">
        <v>989</v>
      </c>
      <c r="B374" s="3" t="s">
        <v>985</v>
      </c>
      <c r="C374" s="1" t="s">
        <v>35</v>
      </c>
      <c r="D374" s="27">
        <v>0.25</v>
      </c>
      <c r="E374" s="27">
        <v>22.87</v>
      </c>
      <c r="F374" s="27">
        <v>5.72</v>
      </c>
      <c r="G374" s="4"/>
      <c r="H374" s="5">
        <f t="shared" si="356"/>
        <v>0</v>
      </c>
      <c r="I374" s="6"/>
      <c r="J374" s="5">
        <f t="shared" si="357"/>
        <v>0</v>
      </c>
      <c r="K374" s="5">
        <f t="shared" si="358"/>
        <v>0</v>
      </c>
      <c r="L374" s="5">
        <f t="shared" si="359"/>
        <v>0</v>
      </c>
      <c r="M374" s="5">
        <f t="shared" si="360"/>
        <v>0.25</v>
      </c>
      <c r="N374" s="5">
        <f t="shared" si="361"/>
        <v>5.72</v>
      </c>
      <c r="O374" s="19" t="str">
        <f t="shared" si="355"/>
        <v xml:space="preserve"> </v>
      </c>
      <c r="P374" s="47">
        <f t="shared" si="341"/>
        <v>1</v>
      </c>
    </row>
    <row r="375" spans="1:16" ht="26.25" customHeight="1" x14ac:dyDescent="0.2">
      <c r="A375" s="1" t="s">
        <v>990</v>
      </c>
      <c r="B375" s="3" t="s">
        <v>985</v>
      </c>
      <c r="C375" s="1" t="s">
        <v>35</v>
      </c>
      <c r="D375" s="27">
        <v>3.09</v>
      </c>
      <c r="E375" s="27">
        <v>22.87</v>
      </c>
      <c r="F375" s="27">
        <v>70.67</v>
      </c>
      <c r="G375" s="4"/>
      <c r="H375" s="5">
        <f t="shared" si="356"/>
        <v>0</v>
      </c>
      <c r="I375" s="6"/>
      <c r="J375" s="5">
        <f t="shared" si="357"/>
        <v>0</v>
      </c>
      <c r="K375" s="5">
        <f t="shared" si="358"/>
        <v>0</v>
      </c>
      <c r="L375" s="5">
        <f t="shared" si="359"/>
        <v>0</v>
      </c>
      <c r="M375" s="5">
        <f t="shared" si="360"/>
        <v>3.09</v>
      </c>
      <c r="N375" s="5">
        <f t="shared" si="361"/>
        <v>70.67</v>
      </c>
      <c r="O375" s="19" t="str">
        <f t="shared" si="355"/>
        <v xml:space="preserve"> </v>
      </c>
      <c r="P375" s="47">
        <f t="shared" si="341"/>
        <v>1</v>
      </c>
    </row>
    <row r="376" spans="1:16" ht="18.75" customHeight="1" x14ac:dyDescent="0.2">
      <c r="A376" s="29" t="s">
        <v>466</v>
      </c>
      <c r="B376" s="8" t="s">
        <v>467</v>
      </c>
      <c r="C376" s="30"/>
      <c r="D376" s="30"/>
      <c r="E376" s="30"/>
      <c r="F376" s="34">
        <f>F377</f>
        <v>6386.45</v>
      </c>
      <c r="G376" s="30"/>
      <c r="H376" s="34">
        <f>H377</f>
        <v>0</v>
      </c>
      <c r="I376" s="30"/>
      <c r="J376" s="34">
        <f>J377</f>
        <v>0</v>
      </c>
      <c r="K376" s="29"/>
      <c r="L376" s="34">
        <f>L377</f>
        <v>0</v>
      </c>
      <c r="M376" s="29"/>
      <c r="N376" s="34">
        <f>N377</f>
        <v>6386.45</v>
      </c>
      <c r="O376" s="20" t="str">
        <f t="shared" si="355"/>
        <v xml:space="preserve"> </v>
      </c>
      <c r="P376" s="46">
        <f t="shared" si="341"/>
        <v>1</v>
      </c>
    </row>
    <row r="377" spans="1:16" ht="31.5" customHeight="1" x14ac:dyDescent="0.2">
      <c r="A377" s="1" t="s">
        <v>991</v>
      </c>
      <c r="B377" s="3" t="s">
        <v>985</v>
      </c>
      <c r="C377" s="1" t="s">
        <v>35</v>
      </c>
      <c r="D377" s="27">
        <v>279.25</v>
      </c>
      <c r="E377" s="27">
        <v>22.87</v>
      </c>
      <c r="F377" s="28">
        <v>6386.45</v>
      </c>
      <c r="G377" s="4"/>
      <c r="H377" s="5">
        <f t="shared" ref="H377" si="362">ROUND(G377*E377,2)</f>
        <v>0</v>
      </c>
      <c r="I377" s="6"/>
      <c r="J377" s="5">
        <f t="shared" ref="J377" si="363">ROUND(I377*E377,2)</f>
        <v>0</v>
      </c>
      <c r="K377" s="5">
        <f t="shared" ref="K377" si="364">G377+I377</f>
        <v>0</v>
      </c>
      <c r="L377" s="5">
        <f t="shared" ref="L377" si="365">H377+J377</f>
        <v>0</v>
      </c>
      <c r="M377" s="5">
        <f t="shared" ref="M377" si="366">D377-K377</f>
        <v>279.25</v>
      </c>
      <c r="N377" s="5">
        <f t="shared" ref="N377" si="367">F377-L377</f>
        <v>6386.45</v>
      </c>
      <c r="O377" s="19" t="str">
        <f t="shared" si="355"/>
        <v xml:space="preserve"> </v>
      </c>
      <c r="P377" s="47">
        <f t="shared" si="341"/>
        <v>1</v>
      </c>
    </row>
    <row r="378" spans="1:16" ht="18.75" customHeight="1" x14ac:dyDescent="0.2">
      <c r="A378" s="29" t="s">
        <v>468</v>
      </c>
      <c r="B378" s="8" t="s">
        <v>203</v>
      </c>
      <c r="C378" s="30"/>
      <c r="D378" s="30"/>
      <c r="E378" s="30"/>
      <c r="F378" s="34">
        <f>SUM(F379:F398)</f>
        <v>6386.44</v>
      </c>
      <c r="G378" s="30"/>
      <c r="H378" s="34">
        <f>SUM(H379:H398)</f>
        <v>0</v>
      </c>
      <c r="I378" s="30"/>
      <c r="J378" s="34">
        <f>SUM(J379:J398)</f>
        <v>0</v>
      </c>
      <c r="K378" s="30"/>
      <c r="L378" s="34">
        <f>SUM(L379:L398)</f>
        <v>0</v>
      </c>
      <c r="M378" s="30"/>
      <c r="N378" s="34">
        <f>SUM(N379:N398)</f>
        <v>6386.44</v>
      </c>
      <c r="O378" s="20" t="str">
        <f t="shared" si="355"/>
        <v xml:space="preserve"> </v>
      </c>
      <c r="P378" s="46">
        <f t="shared" si="341"/>
        <v>1</v>
      </c>
    </row>
    <row r="379" spans="1:16" ht="33" customHeight="1" x14ac:dyDescent="0.2">
      <c r="A379" s="1" t="s">
        <v>992</v>
      </c>
      <c r="B379" s="7" t="s">
        <v>806</v>
      </c>
      <c r="C379" s="1" t="s">
        <v>35</v>
      </c>
      <c r="D379" s="27">
        <v>16.739999999999998</v>
      </c>
      <c r="E379" s="27">
        <v>22.87</v>
      </c>
      <c r="F379" s="27">
        <v>382.84</v>
      </c>
      <c r="G379" s="4"/>
      <c r="H379" s="5">
        <f t="shared" ref="H379:H398" si="368">ROUND(G379*E379,2)</f>
        <v>0</v>
      </c>
      <c r="I379" s="6"/>
      <c r="J379" s="5">
        <f t="shared" ref="J379:J398" si="369">ROUND(I379*E379,2)</f>
        <v>0</v>
      </c>
      <c r="K379" s="5">
        <f t="shared" ref="K379:K398" si="370">G379+I379</f>
        <v>0</v>
      </c>
      <c r="L379" s="5">
        <f t="shared" ref="L379:L398" si="371">H379+J379</f>
        <v>0</v>
      </c>
      <c r="M379" s="5">
        <f t="shared" ref="M379:M398" si="372">D379-K379</f>
        <v>16.739999999999998</v>
      </c>
      <c r="N379" s="5">
        <f t="shared" ref="N379:N398" si="373">F379-L379</f>
        <v>382.84</v>
      </c>
      <c r="O379" s="19" t="str">
        <f t="shared" si="355"/>
        <v xml:space="preserve"> </v>
      </c>
      <c r="P379" s="47">
        <f t="shared" si="341"/>
        <v>1</v>
      </c>
    </row>
    <row r="380" spans="1:16" ht="33" customHeight="1" x14ac:dyDescent="0.2">
      <c r="A380" s="1" t="s">
        <v>993</v>
      </c>
      <c r="B380" s="7" t="s">
        <v>807</v>
      </c>
      <c r="C380" s="1" t="s">
        <v>35</v>
      </c>
      <c r="D380" s="27">
        <v>14.34</v>
      </c>
      <c r="E380" s="27">
        <v>22.87</v>
      </c>
      <c r="F380" s="27">
        <v>327.96</v>
      </c>
      <c r="G380" s="4"/>
      <c r="H380" s="5">
        <f t="shared" si="368"/>
        <v>0</v>
      </c>
      <c r="I380" s="6"/>
      <c r="J380" s="5">
        <f t="shared" si="369"/>
        <v>0</v>
      </c>
      <c r="K380" s="5">
        <f t="shared" si="370"/>
        <v>0</v>
      </c>
      <c r="L380" s="5">
        <f t="shared" si="371"/>
        <v>0</v>
      </c>
      <c r="M380" s="5">
        <f t="shared" si="372"/>
        <v>14.34</v>
      </c>
      <c r="N380" s="5">
        <f t="shared" si="373"/>
        <v>327.96</v>
      </c>
      <c r="O380" s="19" t="str">
        <f t="shared" si="355"/>
        <v xml:space="preserve"> </v>
      </c>
      <c r="P380" s="47">
        <f t="shared" si="341"/>
        <v>1</v>
      </c>
    </row>
    <row r="381" spans="1:16" ht="33" customHeight="1" x14ac:dyDescent="0.2">
      <c r="A381" s="1" t="s">
        <v>994</v>
      </c>
      <c r="B381" s="7" t="s">
        <v>806</v>
      </c>
      <c r="C381" s="1" t="s">
        <v>35</v>
      </c>
      <c r="D381" s="27">
        <v>15.06</v>
      </c>
      <c r="E381" s="27">
        <v>22.87</v>
      </c>
      <c r="F381" s="27">
        <v>344.42</v>
      </c>
      <c r="G381" s="4"/>
      <c r="H381" s="5">
        <f t="shared" si="368"/>
        <v>0</v>
      </c>
      <c r="I381" s="6"/>
      <c r="J381" s="5">
        <f t="shared" si="369"/>
        <v>0</v>
      </c>
      <c r="K381" s="5">
        <f t="shared" si="370"/>
        <v>0</v>
      </c>
      <c r="L381" s="5">
        <f t="shared" si="371"/>
        <v>0</v>
      </c>
      <c r="M381" s="5">
        <f t="shared" si="372"/>
        <v>15.06</v>
      </c>
      <c r="N381" s="5">
        <f t="shared" si="373"/>
        <v>344.42</v>
      </c>
      <c r="O381" s="19" t="str">
        <f t="shared" si="355"/>
        <v xml:space="preserve"> </v>
      </c>
      <c r="P381" s="47">
        <f t="shared" si="341"/>
        <v>1</v>
      </c>
    </row>
    <row r="382" spans="1:16" ht="33" customHeight="1" x14ac:dyDescent="0.2">
      <c r="A382" s="1" t="s">
        <v>995</v>
      </c>
      <c r="B382" s="7" t="s">
        <v>806</v>
      </c>
      <c r="C382" s="1" t="s">
        <v>35</v>
      </c>
      <c r="D382" s="27">
        <v>5.64</v>
      </c>
      <c r="E382" s="27">
        <v>22.87</v>
      </c>
      <c r="F382" s="27">
        <v>128.99</v>
      </c>
      <c r="G382" s="4"/>
      <c r="H382" s="5">
        <f t="shared" si="368"/>
        <v>0</v>
      </c>
      <c r="I382" s="6"/>
      <c r="J382" s="5">
        <f t="shared" si="369"/>
        <v>0</v>
      </c>
      <c r="K382" s="5">
        <f t="shared" si="370"/>
        <v>0</v>
      </c>
      <c r="L382" s="5">
        <f t="shared" si="371"/>
        <v>0</v>
      </c>
      <c r="M382" s="5">
        <f t="shared" si="372"/>
        <v>5.64</v>
      </c>
      <c r="N382" s="5">
        <f t="shared" si="373"/>
        <v>128.99</v>
      </c>
      <c r="O382" s="19" t="str">
        <f t="shared" si="355"/>
        <v xml:space="preserve"> </v>
      </c>
      <c r="P382" s="47">
        <f t="shared" si="341"/>
        <v>1</v>
      </c>
    </row>
    <row r="383" spans="1:16" ht="33" customHeight="1" x14ac:dyDescent="0.2">
      <c r="A383" s="1" t="s">
        <v>996</v>
      </c>
      <c r="B383" s="7" t="s">
        <v>806</v>
      </c>
      <c r="C383" s="1" t="s">
        <v>35</v>
      </c>
      <c r="D383" s="27">
        <v>7.38</v>
      </c>
      <c r="E383" s="27">
        <v>22.87</v>
      </c>
      <c r="F383" s="27">
        <v>168.78</v>
      </c>
      <c r="G383" s="4"/>
      <c r="H383" s="5">
        <f t="shared" si="368"/>
        <v>0</v>
      </c>
      <c r="I383" s="6"/>
      <c r="J383" s="5">
        <f t="shared" si="369"/>
        <v>0</v>
      </c>
      <c r="K383" s="5">
        <f t="shared" si="370"/>
        <v>0</v>
      </c>
      <c r="L383" s="5">
        <f t="shared" si="371"/>
        <v>0</v>
      </c>
      <c r="M383" s="5">
        <f t="shared" si="372"/>
        <v>7.38</v>
      </c>
      <c r="N383" s="5">
        <f t="shared" si="373"/>
        <v>168.78</v>
      </c>
      <c r="O383" s="19" t="str">
        <f t="shared" si="355"/>
        <v xml:space="preserve"> </v>
      </c>
      <c r="P383" s="47">
        <f t="shared" si="341"/>
        <v>1</v>
      </c>
    </row>
    <row r="384" spans="1:16" ht="33" customHeight="1" x14ac:dyDescent="0.2">
      <c r="A384" s="1" t="s">
        <v>997</v>
      </c>
      <c r="B384" s="7" t="s">
        <v>806</v>
      </c>
      <c r="C384" s="1" t="s">
        <v>35</v>
      </c>
      <c r="D384" s="27">
        <v>52.08</v>
      </c>
      <c r="E384" s="27">
        <v>22.87</v>
      </c>
      <c r="F384" s="28">
        <v>1191.07</v>
      </c>
      <c r="G384" s="4"/>
      <c r="H384" s="5">
        <f t="shared" si="368"/>
        <v>0</v>
      </c>
      <c r="I384" s="6"/>
      <c r="J384" s="5">
        <f t="shared" si="369"/>
        <v>0</v>
      </c>
      <c r="K384" s="5">
        <f t="shared" si="370"/>
        <v>0</v>
      </c>
      <c r="L384" s="5">
        <f t="shared" si="371"/>
        <v>0</v>
      </c>
      <c r="M384" s="5">
        <f t="shared" si="372"/>
        <v>52.08</v>
      </c>
      <c r="N384" s="5">
        <f t="shared" si="373"/>
        <v>1191.07</v>
      </c>
      <c r="O384" s="19" t="str">
        <f t="shared" si="355"/>
        <v xml:space="preserve"> </v>
      </c>
      <c r="P384" s="47">
        <f t="shared" si="341"/>
        <v>1</v>
      </c>
    </row>
    <row r="385" spans="1:16" ht="33" customHeight="1" x14ac:dyDescent="0.2">
      <c r="A385" s="1" t="s">
        <v>998</v>
      </c>
      <c r="B385" s="7" t="s">
        <v>806</v>
      </c>
      <c r="C385" s="1" t="s">
        <v>35</v>
      </c>
      <c r="D385" s="27">
        <v>14.08</v>
      </c>
      <c r="E385" s="27">
        <v>22.87</v>
      </c>
      <c r="F385" s="27">
        <v>322.01</v>
      </c>
      <c r="G385" s="4"/>
      <c r="H385" s="5">
        <f t="shared" si="368"/>
        <v>0</v>
      </c>
      <c r="I385" s="6"/>
      <c r="J385" s="5">
        <f t="shared" si="369"/>
        <v>0</v>
      </c>
      <c r="K385" s="5">
        <f t="shared" si="370"/>
        <v>0</v>
      </c>
      <c r="L385" s="5">
        <f t="shared" si="371"/>
        <v>0</v>
      </c>
      <c r="M385" s="5">
        <f t="shared" si="372"/>
        <v>14.08</v>
      </c>
      <c r="N385" s="5">
        <f t="shared" si="373"/>
        <v>322.01</v>
      </c>
      <c r="O385" s="19" t="str">
        <f t="shared" si="355"/>
        <v xml:space="preserve"> </v>
      </c>
      <c r="P385" s="47">
        <f t="shared" si="341"/>
        <v>1</v>
      </c>
    </row>
    <row r="386" spans="1:16" ht="33" customHeight="1" x14ac:dyDescent="0.2">
      <c r="A386" s="1" t="s">
        <v>999</v>
      </c>
      <c r="B386" s="7" t="s">
        <v>806</v>
      </c>
      <c r="C386" s="1" t="s">
        <v>35</v>
      </c>
      <c r="D386" s="27">
        <v>3.71</v>
      </c>
      <c r="E386" s="27">
        <v>22.87</v>
      </c>
      <c r="F386" s="27">
        <v>84.85</v>
      </c>
      <c r="G386" s="4"/>
      <c r="H386" s="5">
        <f t="shared" si="368"/>
        <v>0</v>
      </c>
      <c r="I386" s="6"/>
      <c r="J386" s="5">
        <f t="shared" si="369"/>
        <v>0</v>
      </c>
      <c r="K386" s="5">
        <f t="shared" si="370"/>
        <v>0</v>
      </c>
      <c r="L386" s="5">
        <f t="shared" si="371"/>
        <v>0</v>
      </c>
      <c r="M386" s="5">
        <f t="shared" si="372"/>
        <v>3.71</v>
      </c>
      <c r="N386" s="5">
        <f t="shared" si="373"/>
        <v>84.85</v>
      </c>
      <c r="O386" s="19" t="str">
        <f t="shared" si="355"/>
        <v xml:space="preserve"> </v>
      </c>
      <c r="P386" s="47">
        <f t="shared" si="341"/>
        <v>1</v>
      </c>
    </row>
    <row r="387" spans="1:16" ht="33" customHeight="1" x14ac:dyDescent="0.2">
      <c r="A387" s="32" t="s">
        <v>808</v>
      </c>
      <c r="B387" s="7" t="s">
        <v>806</v>
      </c>
      <c r="C387" s="1" t="s">
        <v>35</v>
      </c>
      <c r="D387" s="27">
        <v>54.78</v>
      </c>
      <c r="E387" s="27">
        <v>22.87</v>
      </c>
      <c r="F387" s="28">
        <v>1252.82</v>
      </c>
      <c r="G387" s="4"/>
      <c r="H387" s="5">
        <f t="shared" si="368"/>
        <v>0</v>
      </c>
      <c r="I387" s="6"/>
      <c r="J387" s="5">
        <f t="shared" si="369"/>
        <v>0</v>
      </c>
      <c r="K387" s="5">
        <f t="shared" si="370"/>
        <v>0</v>
      </c>
      <c r="L387" s="5">
        <f t="shared" si="371"/>
        <v>0</v>
      </c>
      <c r="M387" s="5">
        <f t="shared" si="372"/>
        <v>54.78</v>
      </c>
      <c r="N387" s="5">
        <f t="shared" si="373"/>
        <v>1252.82</v>
      </c>
      <c r="O387" s="19" t="str">
        <f t="shared" si="355"/>
        <v xml:space="preserve"> </v>
      </c>
      <c r="P387" s="47">
        <f t="shared" si="341"/>
        <v>1</v>
      </c>
    </row>
    <row r="388" spans="1:16" ht="33" customHeight="1" x14ac:dyDescent="0.2">
      <c r="A388" s="1" t="s">
        <v>1001</v>
      </c>
      <c r="B388" s="7" t="s">
        <v>806</v>
      </c>
      <c r="C388" s="1" t="s">
        <v>35</v>
      </c>
      <c r="D388" s="27">
        <v>22.56</v>
      </c>
      <c r="E388" s="27">
        <v>22.87</v>
      </c>
      <c r="F388" s="27">
        <v>515.95000000000005</v>
      </c>
      <c r="G388" s="4"/>
      <c r="H388" s="5">
        <f t="shared" si="368"/>
        <v>0</v>
      </c>
      <c r="I388" s="6"/>
      <c r="J388" s="5">
        <f t="shared" si="369"/>
        <v>0</v>
      </c>
      <c r="K388" s="5">
        <f t="shared" si="370"/>
        <v>0</v>
      </c>
      <c r="L388" s="5">
        <f t="shared" si="371"/>
        <v>0</v>
      </c>
      <c r="M388" s="5">
        <f t="shared" si="372"/>
        <v>22.56</v>
      </c>
      <c r="N388" s="5">
        <f t="shared" si="373"/>
        <v>515.95000000000005</v>
      </c>
      <c r="O388" s="19" t="str">
        <f t="shared" si="355"/>
        <v xml:space="preserve"> </v>
      </c>
      <c r="P388" s="47">
        <f t="shared" si="341"/>
        <v>1</v>
      </c>
    </row>
    <row r="389" spans="1:16" ht="33" customHeight="1" x14ac:dyDescent="0.2">
      <c r="A389" s="1" t="s">
        <v>1000</v>
      </c>
      <c r="B389" s="7" t="s">
        <v>806</v>
      </c>
      <c r="C389" s="1" t="s">
        <v>35</v>
      </c>
      <c r="D389" s="27">
        <v>11.81</v>
      </c>
      <c r="E389" s="27">
        <v>22.87</v>
      </c>
      <c r="F389" s="27">
        <v>270.08999999999997</v>
      </c>
      <c r="G389" s="4"/>
      <c r="H389" s="5">
        <f t="shared" si="368"/>
        <v>0</v>
      </c>
      <c r="I389" s="6"/>
      <c r="J389" s="5">
        <f t="shared" si="369"/>
        <v>0</v>
      </c>
      <c r="K389" s="5">
        <f t="shared" si="370"/>
        <v>0</v>
      </c>
      <c r="L389" s="5">
        <f t="shared" si="371"/>
        <v>0</v>
      </c>
      <c r="M389" s="5">
        <f t="shared" si="372"/>
        <v>11.81</v>
      </c>
      <c r="N389" s="5">
        <f t="shared" si="373"/>
        <v>270.08999999999997</v>
      </c>
      <c r="O389" s="19" t="str">
        <f t="shared" si="355"/>
        <v xml:space="preserve"> </v>
      </c>
      <c r="P389" s="47">
        <f t="shared" si="341"/>
        <v>1</v>
      </c>
    </row>
    <row r="390" spans="1:16" ht="33" customHeight="1" x14ac:dyDescent="0.2">
      <c r="A390" s="1" t="s">
        <v>1002</v>
      </c>
      <c r="B390" s="7" t="s">
        <v>806</v>
      </c>
      <c r="C390" s="1" t="s">
        <v>35</v>
      </c>
      <c r="D390" s="27">
        <v>10.61</v>
      </c>
      <c r="E390" s="27">
        <v>22.87</v>
      </c>
      <c r="F390" s="27">
        <v>242.65</v>
      </c>
      <c r="G390" s="4"/>
      <c r="H390" s="5">
        <f t="shared" si="368"/>
        <v>0</v>
      </c>
      <c r="I390" s="6"/>
      <c r="J390" s="5">
        <f t="shared" si="369"/>
        <v>0</v>
      </c>
      <c r="K390" s="5">
        <f t="shared" si="370"/>
        <v>0</v>
      </c>
      <c r="L390" s="5">
        <f t="shared" si="371"/>
        <v>0</v>
      </c>
      <c r="M390" s="5">
        <f t="shared" si="372"/>
        <v>10.61</v>
      </c>
      <c r="N390" s="5">
        <f t="shared" si="373"/>
        <v>242.65</v>
      </c>
      <c r="O390" s="19" t="str">
        <f t="shared" si="355"/>
        <v xml:space="preserve"> </v>
      </c>
      <c r="P390" s="47">
        <f t="shared" si="341"/>
        <v>1</v>
      </c>
    </row>
    <row r="391" spans="1:16" ht="33" customHeight="1" x14ac:dyDescent="0.2">
      <c r="A391" s="1" t="s">
        <v>1003</v>
      </c>
      <c r="B391" s="7" t="s">
        <v>806</v>
      </c>
      <c r="C391" s="1" t="s">
        <v>35</v>
      </c>
      <c r="D391" s="27">
        <v>11.05</v>
      </c>
      <c r="E391" s="27">
        <v>22.87</v>
      </c>
      <c r="F391" s="27">
        <v>252.71</v>
      </c>
      <c r="G391" s="4"/>
      <c r="H391" s="5">
        <f t="shared" si="368"/>
        <v>0</v>
      </c>
      <c r="I391" s="6"/>
      <c r="J391" s="5">
        <f t="shared" si="369"/>
        <v>0</v>
      </c>
      <c r="K391" s="5">
        <f t="shared" si="370"/>
        <v>0</v>
      </c>
      <c r="L391" s="5">
        <f t="shared" si="371"/>
        <v>0</v>
      </c>
      <c r="M391" s="5">
        <f t="shared" si="372"/>
        <v>11.05</v>
      </c>
      <c r="N391" s="5">
        <f t="shared" si="373"/>
        <v>252.71</v>
      </c>
      <c r="O391" s="19" t="str">
        <f t="shared" si="355"/>
        <v xml:space="preserve"> </v>
      </c>
      <c r="P391" s="47">
        <f t="shared" si="341"/>
        <v>1</v>
      </c>
    </row>
    <row r="392" spans="1:16" ht="33" customHeight="1" x14ac:dyDescent="0.2">
      <c r="A392" s="1" t="s">
        <v>1004</v>
      </c>
      <c r="B392" s="7" t="s">
        <v>806</v>
      </c>
      <c r="C392" s="1" t="s">
        <v>35</v>
      </c>
      <c r="D392" s="27">
        <v>11.06</v>
      </c>
      <c r="E392" s="27">
        <v>22.87</v>
      </c>
      <c r="F392" s="27">
        <v>252.94</v>
      </c>
      <c r="G392" s="4"/>
      <c r="H392" s="5">
        <f t="shared" si="368"/>
        <v>0</v>
      </c>
      <c r="I392" s="6"/>
      <c r="J392" s="5">
        <f t="shared" si="369"/>
        <v>0</v>
      </c>
      <c r="K392" s="5">
        <f t="shared" si="370"/>
        <v>0</v>
      </c>
      <c r="L392" s="5">
        <f t="shared" si="371"/>
        <v>0</v>
      </c>
      <c r="M392" s="5">
        <f t="shared" si="372"/>
        <v>11.06</v>
      </c>
      <c r="N392" s="5">
        <f t="shared" si="373"/>
        <v>252.94</v>
      </c>
      <c r="O392" s="19" t="str">
        <f t="shared" si="355"/>
        <v xml:space="preserve"> </v>
      </c>
      <c r="P392" s="47">
        <f t="shared" si="341"/>
        <v>1</v>
      </c>
    </row>
    <row r="393" spans="1:16" ht="33" customHeight="1" x14ac:dyDescent="0.2">
      <c r="A393" s="1" t="s">
        <v>1005</v>
      </c>
      <c r="B393" s="7" t="s">
        <v>806</v>
      </c>
      <c r="C393" s="1" t="s">
        <v>35</v>
      </c>
      <c r="D393" s="27">
        <v>6.92</v>
      </c>
      <c r="E393" s="27">
        <v>22.87</v>
      </c>
      <c r="F393" s="27">
        <v>158.26</v>
      </c>
      <c r="G393" s="4"/>
      <c r="H393" s="5">
        <f t="shared" si="368"/>
        <v>0</v>
      </c>
      <c r="I393" s="6"/>
      <c r="J393" s="5">
        <f t="shared" si="369"/>
        <v>0</v>
      </c>
      <c r="K393" s="5">
        <f t="shared" si="370"/>
        <v>0</v>
      </c>
      <c r="L393" s="5">
        <f t="shared" si="371"/>
        <v>0</v>
      </c>
      <c r="M393" s="5">
        <f t="shared" si="372"/>
        <v>6.92</v>
      </c>
      <c r="N393" s="5">
        <f t="shared" si="373"/>
        <v>158.26</v>
      </c>
      <c r="O393" s="19" t="str">
        <f t="shared" si="355"/>
        <v xml:space="preserve"> </v>
      </c>
      <c r="P393" s="47">
        <f t="shared" si="341"/>
        <v>1</v>
      </c>
    </row>
    <row r="394" spans="1:16" ht="33" customHeight="1" x14ac:dyDescent="0.2">
      <c r="A394" s="1" t="s">
        <v>1006</v>
      </c>
      <c r="B394" s="7" t="s">
        <v>806</v>
      </c>
      <c r="C394" s="1" t="s">
        <v>35</v>
      </c>
      <c r="D394" s="27">
        <v>1.93</v>
      </c>
      <c r="E394" s="27">
        <v>22.87</v>
      </c>
      <c r="F394" s="27">
        <v>44.14</v>
      </c>
      <c r="G394" s="4"/>
      <c r="H394" s="5">
        <f t="shared" si="368"/>
        <v>0</v>
      </c>
      <c r="I394" s="6"/>
      <c r="J394" s="5">
        <f t="shared" si="369"/>
        <v>0</v>
      </c>
      <c r="K394" s="5">
        <f t="shared" si="370"/>
        <v>0</v>
      </c>
      <c r="L394" s="5">
        <f t="shared" si="371"/>
        <v>0</v>
      </c>
      <c r="M394" s="5">
        <f t="shared" si="372"/>
        <v>1.93</v>
      </c>
      <c r="N394" s="5">
        <f t="shared" si="373"/>
        <v>44.14</v>
      </c>
      <c r="O394" s="19" t="str">
        <f t="shared" si="355"/>
        <v xml:space="preserve"> </v>
      </c>
      <c r="P394" s="47">
        <f t="shared" si="341"/>
        <v>1</v>
      </c>
    </row>
    <row r="395" spans="1:16" ht="33" customHeight="1" x14ac:dyDescent="0.2">
      <c r="A395" s="1" t="s">
        <v>1007</v>
      </c>
      <c r="B395" s="7" t="s">
        <v>807</v>
      </c>
      <c r="C395" s="1" t="s">
        <v>35</v>
      </c>
      <c r="D395" s="27">
        <v>2.5299999999999998</v>
      </c>
      <c r="E395" s="27">
        <v>22.87</v>
      </c>
      <c r="F395" s="27">
        <v>57.86</v>
      </c>
      <c r="G395" s="4"/>
      <c r="H395" s="5">
        <f t="shared" si="368"/>
        <v>0</v>
      </c>
      <c r="I395" s="6"/>
      <c r="J395" s="5">
        <f t="shared" si="369"/>
        <v>0</v>
      </c>
      <c r="K395" s="5">
        <f t="shared" si="370"/>
        <v>0</v>
      </c>
      <c r="L395" s="5">
        <f t="shared" si="371"/>
        <v>0</v>
      </c>
      <c r="M395" s="5">
        <f t="shared" si="372"/>
        <v>2.5299999999999998</v>
      </c>
      <c r="N395" s="5">
        <f t="shared" si="373"/>
        <v>57.86</v>
      </c>
      <c r="O395" s="19" t="str">
        <f t="shared" si="355"/>
        <v xml:space="preserve"> </v>
      </c>
      <c r="P395" s="47">
        <f t="shared" si="341"/>
        <v>1</v>
      </c>
    </row>
    <row r="396" spans="1:16" ht="33" customHeight="1" x14ac:dyDescent="0.2">
      <c r="A396" s="1" t="s">
        <v>1008</v>
      </c>
      <c r="B396" s="7" t="s">
        <v>806</v>
      </c>
      <c r="C396" s="1" t="s">
        <v>35</v>
      </c>
      <c r="D396" s="27">
        <v>5.92</v>
      </c>
      <c r="E396" s="27">
        <v>22.87</v>
      </c>
      <c r="F396" s="27">
        <v>135.38999999999999</v>
      </c>
      <c r="G396" s="4"/>
      <c r="H396" s="5">
        <f t="shared" si="368"/>
        <v>0</v>
      </c>
      <c r="I396" s="6"/>
      <c r="J396" s="5">
        <f t="shared" si="369"/>
        <v>0</v>
      </c>
      <c r="K396" s="5">
        <f t="shared" si="370"/>
        <v>0</v>
      </c>
      <c r="L396" s="5">
        <f t="shared" si="371"/>
        <v>0</v>
      </c>
      <c r="M396" s="5">
        <f t="shared" si="372"/>
        <v>5.92</v>
      </c>
      <c r="N396" s="5">
        <f t="shared" si="373"/>
        <v>135.38999999999999</v>
      </c>
      <c r="O396" s="19" t="str">
        <f t="shared" si="355"/>
        <v xml:space="preserve"> </v>
      </c>
      <c r="P396" s="47">
        <f t="shared" si="341"/>
        <v>1</v>
      </c>
    </row>
    <row r="397" spans="1:16" ht="33" customHeight="1" x14ac:dyDescent="0.2">
      <c r="A397" s="1" t="s">
        <v>1009</v>
      </c>
      <c r="B397" s="7" t="s">
        <v>806</v>
      </c>
      <c r="C397" s="1" t="s">
        <v>35</v>
      </c>
      <c r="D397" s="27">
        <v>5.38</v>
      </c>
      <c r="E397" s="27">
        <v>22.87</v>
      </c>
      <c r="F397" s="27">
        <v>123.04</v>
      </c>
      <c r="G397" s="4"/>
      <c r="H397" s="5">
        <f t="shared" si="368"/>
        <v>0</v>
      </c>
      <c r="I397" s="6"/>
      <c r="J397" s="5">
        <f t="shared" si="369"/>
        <v>0</v>
      </c>
      <c r="K397" s="5">
        <f t="shared" si="370"/>
        <v>0</v>
      </c>
      <c r="L397" s="5">
        <f t="shared" si="371"/>
        <v>0</v>
      </c>
      <c r="M397" s="5">
        <f t="shared" si="372"/>
        <v>5.38</v>
      </c>
      <c r="N397" s="5">
        <f t="shared" si="373"/>
        <v>123.04</v>
      </c>
      <c r="O397" s="19" t="str">
        <f t="shared" si="355"/>
        <v xml:space="preserve"> </v>
      </c>
      <c r="P397" s="47">
        <f t="shared" si="341"/>
        <v>1</v>
      </c>
    </row>
    <row r="398" spans="1:16" ht="33" customHeight="1" x14ac:dyDescent="0.2">
      <c r="A398" s="1" t="s">
        <v>1010</v>
      </c>
      <c r="B398" s="7" t="s">
        <v>806</v>
      </c>
      <c r="C398" s="1" t="s">
        <v>35</v>
      </c>
      <c r="D398" s="27">
        <v>5.67</v>
      </c>
      <c r="E398" s="27">
        <v>22.87</v>
      </c>
      <c r="F398" s="27">
        <v>129.66999999999999</v>
      </c>
      <c r="G398" s="4"/>
      <c r="H398" s="5">
        <f t="shared" si="368"/>
        <v>0</v>
      </c>
      <c r="I398" s="6"/>
      <c r="J398" s="5">
        <f t="shared" si="369"/>
        <v>0</v>
      </c>
      <c r="K398" s="5">
        <f t="shared" si="370"/>
        <v>0</v>
      </c>
      <c r="L398" s="5">
        <f t="shared" si="371"/>
        <v>0</v>
      </c>
      <c r="M398" s="5">
        <f t="shared" si="372"/>
        <v>5.67</v>
      </c>
      <c r="N398" s="5">
        <f t="shared" si="373"/>
        <v>129.66999999999999</v>
      </c>
      <c r="O398" s="19" t="str">
        <f t="shared" si="355"/>
        <v xml:space="preserve"> </v>
      </c>
      <c r="P398" s="47">
        <f t="shared" si="341"/>
        <v>1</v>
      </c>
    </row>
    <row r="399" spans="1:16" x14ac:dyDescent="0.2">
      <c r="A399" s="29" t="s">
        <v>469</v>
      </c>
      <c r="B399" s="8" t="s">
        <v>470</v>
      </c>
      <c r="C399" s="30"/>
      <c r="D399" s="30"/>
      <c r="E399" s="30"/>
      <c r="F399" s="34">
        <f>SUM(F400:F406)</f>
        <v>30124.26</v>
      </c>
      <c r="G399" s="30"/>
      <c r="H399" s="34">
        <f>SUM(H400:H406)</f>
        <v>0</v>
      </c>
      <c r="I399" s="30"/>
      <c r="J399" s="34">
        <f>SUM(J400:J406)</f>
        <v>0</v>
      </c>
      <c r="K399" s="29"/>
      <c r="L399" s="34">
        <f>SUM(L400:L406)</f>
        <v>0</v>
      </c>
      <c r="M399" s="29"/>
      <c r="N399" s="34">
        <f>SUM(N400:N406)</f>
        <v>30124.26</v>
      </c>
      <c r="O399" s="20" t="str">
        <f t="shared" si="355"/>
        <v xml:space="preserve"> </v>
      </c>
      <c r="P399" s="46">
        <f t="shared" si="341"/>
        <v>1</v>
      </c>
    </row>
    <row r="400" spans="1:16" ht="24" x14ac:dyDescent="0.2">
      <c r="A400" s="1" t="s">
        <v>471</v>
      </c>
      <c r="B400" s="7" t="s">
        <v>809</v>
      </c>
      <c r="C400" s="1" t="s">
        <v>35</v>
      </c>
      <c r="D400" s="27">
        <v>117.64</v>
      </c>
      <c r="E400" s="27">
        <v>79.849999999999994</v>
      </c>
      <c r="F400" s="28">
        <v>9393.5499999999993</v>
      </c>
      <c r="G400" s="4"/>
      <c r="H400" s="5">
        <f t="shared" ref="H400:H406" si="374">ROUND(G400*E400,2)</f>
        <v>0</v>
      </c>
      <c r="I400" s="6"/>
      <c r="J400" s="5">
        <f t="shared" ref="J400:J406" si="375">ROUND(I400*E400,2)</f>
        <v>0</v>
      </c>
      <c r="K400" s="5">
        <f t="shared" ref="K400:K406" si="376">G400+I400</f>
        <v>0</v>
      </c>
      <c r="L400" s="5">
        <f t="shared" ref="L400:L406" si="377">H400+J400</f>
        <v>0</v>
      </c>
      <c r="M400" s="5">
        <f t="shared" ref="M400:M406" si="378">D400-K400</f>
        <v>117.64</v>
      </c>
      <c r="N400" s="5">
        <f t="shared" ref="N400:N406" si="379">F400-L400</f>
        <v>9393.5499999999993</v>
      </c>
      <c r="O400" s="19" t="str">
        <f t="shared" si="355"/>
        <v xml:space="preserve"> </v>
      </c>
      <c r="P400" s="47">
        <f t="shared" si="341"/>
        <v>1</v>
      </c>
    </row>
    <row r="401" spans="1:16" ht="24" x14ac:dyDescent="0.2">
      <c r="A401" s="1" t="s">
        <v>472</v>
      </c>
      <c r="B401" s="7" t="s">
        <v>809</v>
      </c>
      <c r="C401" s="1" t="s">
        <v>35</v>
      </c>
      <c r="D401" s="27">
        <v>122.97</v>
      </c>
      <c r="E401" s="27">
        <v>79.849999999999994</v>
      </c>
      <c r="F401" s="28">
        <v>9819.15</v>
      </c>
      <c r="G401" s="4"/>
      <c r="H401" s="5">
        <f t="shared" si="374"/>
        <v>0</v>
      </c>
      <c r="I401" s="6"/>
      <c r="J401" s="5">
        <f t="shared" si="375"/>
        <v>0</v>
      </c>
      <c r="K401" s="5">
        <f t="shared" si="376"/>
        <v>0</v>
      </c>
      <c r="L401" s="5">
        <f t="shared" si="377"/>
        <v>0</v>
      </c>
      <c r="M401" s="5">
        <f t="shared" si="378"/>
        <v>122.97</v>
      </c>
      <c r="N401" s="5">
        <f t="shared" si="379"/>
        <v>9819.15</v>
      </c>
      <c r="O401" s="19" t="str">
        <f t="shared" si="355"/>
        <v xml:space="preserve"> </v>
      </c>
      <c r="P401" s="47">
        <f t="shared" si="341"/>
        <v>1</v>
      </c>
    </row>
    <row r="402" spans="1:16" ht="36" x14ac:dyDescent="0.2">
      <c r="A402" s="1" t="s">
        <v>473</v>
      </c>
      <c r="B402" s="7" t="s">
        <v>810</v>
      </c>
      <c r="C402" s="1" t="s">
        <v>474</v>
      </c>
      <c r="D402" s="27">
        <v>25.84</v>
      </c>
      <c r="E402" s="27">
        <v>190.64</v>
      </c>
      <c r="F402" s="28">
        <v>4926.1400000000003</v>
      </c>
      <c r="G402" s="4"/>
      <c r="H402" s="5">
        <f t="shared" si="374"/>
        <v>0</v>
      </c>
      <c r="I402" s="6"/>
      <c r="J402" s="5">
        <f t="shared" si="375"/>
        <v>0</v>
      </c>
      <c r="K402" s="5">
        <f t="shared" si="376"/>
        <v>0</v>
      </c>
      <c r="L402" s="5">
        <f t="shared" si="377"/>
        <v>0</v>
      </c>
      <c r="M402" s="5">
        <f t="shared" si="378"/>
        <v>25.84</v>
      </c>
      <c r="N402" s="5">
        <f t="shared" si="379"/>
        <v>4926.1400000000003</v>
      </c>
      <c r="O402" s="19" t="str">
        <f t="shared" ref="O402:O426" si="380">IF((L402/F402)=0," ",(L402/F402))</f>
        <v xml:space="preserve"> </v>
      </c>
      <c r="P402" s="47">
        <f t="shared" si="341"/>
        <v>1</v>
      </c>
    </row>
    <row r="403" spans="1:16" ht="36" x14ac:dyDescent="0.2">
      <c r="A403" s="1" t="s">
        <v>475</v>
      </c>
      <c r="B403" s="7" t="s">
        <v>810</v>
      </c>
      <c r="C403" s="1" t="s">
        <v>474</v>
      </c>
      <c r="D403" s="27">
        <v>21.27</v>
      </c>
      <c r="E403" s="27">
        <v>190.64</v>
      </c>
      <c r="F403" s="28">
        <v>4054.91</v>
      </c>
      <c r="G403" s="4"/>
      <c r="H403" s="5">
        <f t="shared" si="374"/>
        <v>0</v>
      </c>
      <c r="I403" s="6"/>
      <c r="J403" s="5">
        <f t="shared" si="375"/>
        <v>0</v>
      </c>
      <c r="K403" s="5">
        <f t="shared" si="376"/>
        <v>0</v>
      </c>
      <c r="L403" s="5">
        <f t="shared" si="377"/>
        <v>0</v>
      </c>
      <c r="M403" s="5">
        <f t="shared" si="378"/>
        <v>21.27</v>
      </c>
      <c r="N403" s="5">
        <f t="shared" si="379"/>
        <v>4054.91</v>
      </c>
      <c r="O403" s="19" t="str">
        <f t="shared" si="380"/>
        <v xml:space="preserve"> </v>
      </c>
      <c r="P403" s="47">
        <f t="shared" si="341"/>
        <v>1</v>
      </c>
    </row>
    <row r="404" spans="1:16" ht="36" x14ac:dyDescent="0.2">
      <c r="A404" s="1" t="s">
        <v>476</v>
      </c>
      <c r="B404" s="7" t="s">
        <v>810</v>
      </c>
      <c r="C404" s="1" t="s">
        <v>474</v>
      </c>
      <c r="D404" s="27">
        <v>8.36</v>
      </c>
      <c r="E404" s="27">
        <v>190.64</v>
      </c>
      <c r="F404" s="28">
        <v>1593.75</v>
      </c>
      <c r="G404" s="4"/>
      <c r="H404" s="5">
        <f t="shared" si="374"/>
        <v>0</v>
      </c>
      <c r="I404" s="6"/>
      <c r="J404" s="5">
        <f t="shared" si="375"/>
        <v>0</v>
      </c>
      <c r="K404" s="5">
        <f t="shared" si="376"/>
        <v>0</v>
      </c>
      <c r="L404" s="5">
        <f t="shared" si="377"/>
        <v>0</v>
      </c>
      <c r="M404" s="5">
        <f t="shared" si="378"/>
        <v>8.36</v>
      </c>
      <c r="N404" s="5">
        <f t="shared" si="379"/>
        <v>1593.75</v>
      </c>
      <c r="O404" s="19" t="str">
        <f t="shared" si="380"/>
        <v xml:space="preserve"> </v>
      </c>
      <c r="P404" s="47">
        <f t="shared" si="341"/>
        <v>1</v>
      </c>
    </row>
    <row r="405" spans="1:16" ht="24" x14ac:dyDescent="0.2">
      <c r="A405" s="1" t="s">
        <v>477</v>
      </c>
      <c r="B405" s="3" t="s">
        <v>461</v>
      </c>
      <c r="C405" s="1" t="s">
        <v>35</v>
      </c>
      <c r="D405" s="27">
        <v>0.82</v>
      </c>
      <c r="E405" s="27">
        <v>223.39</v>
      </c>
      <c r="F405" s="27">
        <v>183.18</v>
      </c>
      <c r="G405" s="4"/>
      <c r="H405" s="5">
        <f t="shared" si="374"/>
        <v>0</v>
      </c>
      <c r="I405" s="6"/>
      <c r="J405" s="5">
        <f t="shared" si="375"/>
        <v>0</v>
      </c>
      <c r="K405" s="5">
        <f t="shared" si="376"/>
        <v>0</v>
      </c>
      <c r="L405" s="5">
        <f t="shared" si="377"/>
        <v>0</v>
      </c>
      <c r="M405" s="5">
        <f t="shared" si="378"/>
        <v>0.82</v>
      </c>
      <c r="N405" s="5">
        <f t="shared" si="379"/>
        <v>183.18</v>
      </c>
      <c r="O405" s="19" t="str">
        <f t="shared" si="380"/>
        <v xml:space="preserve"> </v>
      </c>
      <c r="P405" s="47">
        <f t="shared" si="341"/>
        <v>1</v>
      </c>
    </row>
    <row r="406" spans="1:16" ht="24" x14ac:dyDescent="0.2">
      <c r="A406" s="1" t="s">
        <v>478</v>
      </c>
      <c r="B406" s="7" t="s">
        <v>811</v>
      </c>
      <c r="C406" s="1" t="s">
        <v>35</v>
      </c>
      <c r="D406" s="27">
        <v>0.82</v>
      </c>
      <c r="E406" s="27">
        <v>187.29</v>
      </c>
      <c r="F406" s="27">
        <v>153.58000000000001</v>
      </c>
      <c r="G406" s="4"/>
      <c r="H406" s="5">
        <f t="shared" si="374"/>
        <v>0</v>
      </c>
      <c r="I406" s="6"/>
      <c r="J406" s="5">
        <f t="shared" si="375"/>
        <v>0</v>
      </c>
      <c r="K406" s="5">
        <f t="shared" si="376"/>
        <v>0</v>
      </c>
      <c r="L406" s="5">
        <f t="shared" si="377"/>
        <v>0</v>
      </c>
      <c r="M406" s="5">
        <f t="shared" si="378"/>
        <v>0.82</v>
      </c>
      <c r="N406" s="5">
        <f t="shared" si="379"/>
        <v>153.58000000000001</v>
      </c>
      <c r="O406" s="19" t="str">
        <f t="shared" si="380"/>
        <v xml:space="preserve"> </v>
      </c>
      <c r="P406" s="47">
        <f t="shared" si="341"/>
        <v>1</v>
      </c>
    </row>
    <row r="407" spans="1:16" x14ac:dyDescent="0.2">
      <c r="A407" s="29" t="s">
        <v>479</v>
      </c>
      <c r="B407" s="8" t="s">
        <v>480</v>
      </c>
      <c r="C407" s="30"/>
      <c r="D407" s="30"/>
      <c r="E407" s="30"/>
      <c r="F407" s="34">
        <f>SUM(F408:F426)</f>
        <v>25898.480000000003</v>
      </c>
      <c r="G407" s="30"/>
      <c r="H407" s="34">
        <f>SUM(H408:H426)</f>
        <v>0</v>
      </c>
      <c r="I407" s="30"/>
      <c r="J407" s="34">
        <f>SUM(J408:J426)</f>
        <v>0</v>
      </c>
      <c r="K407" s="30"/>
      <c r="L407" s="34">
        <f>SUM(L408:L426)</f>
        <v>0</v>
      </c>
      <c r="M407" s="30"/>
      <c r="N407" s="34">
        <f>SUM(N408:N426)</f>
        <v>25898.480000000003</v>
      </c>
      <c r="O407" s="20" t="str">
        <f t="shared" si="380"/>
        <v xml:space="preserve"> </v>
      </c>
      <c r="P407" s="46">
        <f t="shared" si="341"/>
        <v>1</v>
      </c>
    </row>
    <row r="408" spans="1:16" ht="31.5" customHeight="1" x14ac:dyDescent="0.2">
      <c r="A408" s="1" t="s">
        <v>481</v>
      </c>
      <c r="B408" s="7" t="s">
        <v>812</v>
      </c>
      <c r="C408" s="1" t="s">
        <v>28</v>
      </c>
      <c r="D408" s="27">
        <v>1</v>
      </c>
      <c r="E408" s="27">
        <v>842.09</v>
      </c>
      <c r="F408" s="27">
        <v>842.09</v>
      </c>
      <c r="G408" s="4"/>
      <c r="H408" s="5">
        <f t="shared" ref="H408:H426" si="381">ROUND(G408*E408,2)</f>
        <v>0</v>
      </c>
      <c r="I408" s="6"/>
      <c r="J408" s="5">
        <f t="shared" ref="J408:J426" si="382">ROUND(I408*E408,2)</f>
        <v>0</v>
      </c>
      <c r="K408" s="5">
        <f t="shared" ref="K408:K426" si="383">G408+I408</f>
        <v>0</v>
      </c>
      <c r="L408" s="5">
        <f t="shared" ref="L408:L426" si="384">H408+J408</f>
        <v>0</v>
      </c>
      <c r="M408" s="5">
        <f t="shared" ref="M408:M426" si="385">D408-K408</f>
        <v>1</v>
      </c>
      <c r="N408" s="5">
        <f t="shared" ref="N408:N426" si="386">F408-L408</f>
        <v>842.09</v>
      </c>
      <c r="O408" s="19" t="str">
        <f t="shared" si="380"/>
        <v xml:space="preserve"> </v>
      </c>
      <c r="P408" s="47">
        <f t="shared" si="341"/>
        <v>1</v>
      </c>
    </row>
    <row r="409" spans="1:16" ht="36" x14ac:dyDescent="0.2">
      <c r="A409" s="1" t="s">
        <v>482</v>
      </c>
      <c r="B409" s="3" t="s">
        <v>483</v>
      </c>
      <c r="C409" s="1" t="s">
        <v>35</v>
      </c>
      <c r="D409" s="27">
        <v>0.62</v>
      </c>
      <c r="E409" s="27">
        <v>504.41</v>
      </c>
      <c r="F409" s="27">
        <v>312.73</v>
      </c>
      <c r="G409" s="4"/>
      <c r="H409" s="5">
        <f t="shared" si="381"/>
        <v>0</v>
      </c>
      <c r="I409" s="6"/>
      <c r="J409" s="5">
        <f t="shared" si="382"/>
        <v>0</v>
      </c>
      <c r="K409" s="5">
        <f t="shared" si="383"/>
        <v>0</v>
      </c>
      <c r="L409" s="5">
        <f t="shared" si="384"/>
        <v>0</v>
      </c>
      <c r="M409" s="5">
        <f t="shared" si="385"/>
        <v>0.62</v>
      </c>
      <c r="N409" s="5">
        <f t="shared" si="386"/>
        <v>312.73</v>
      </c>
      <c r="O409" s="19" t="str">
        <f t="shared" si="380"/>
        <v xml:space="preserve"> </v>
      </c>
      <c r="P409" s="47">
        <f t="shared" si="341"/>
        <v>1</v>
      </c>
    </row>
    <row r="410" spans="1:16" ht="24" x14ac:dyDescent="0.2">
      <c r="A410" s="1" t="s">
        <v>484</v>
      </c>
      <c r="B410" s="7" t="s">
        <v>813</v>
      </c>
      <c r="C410" s="1" t="s">
        <v>28</v>
      </c>
      <c r="D410" s="27">
        <v>1</v>
      </c>
      <c r="E410" s="27">
        <v>323.8</v>
      </c>
      <c r="F410" s="27">
        <v>323.8</v>
      </c>
      <c r="G410" s="4"/>
      <c r="H410" s="5">
        <f t="shared" si="381"/>
        <v>0</v>
      </c>
      <c r="I410" s="6"/>
      <c r="J410" s="5">
        <f t="shared" si="382"/>
        <v>0</v>
      </c>
      <c r="K410" s="5">
        <f t="shared" si="383"/>
        <v>0</v>
      </c>
      <c r="L410" s="5">
        <f t="shared" si="384"/>
        <v>0</v>
      </c>
      <c r="M410" s="5">
        <f t="shared" si="385"/>
        <v>1</v>
      </c>
      <c r="N410" s="5">
        <f t="shared" si="386"/>
        <v>323.8</v>
      </c>
      <c r="O410" s="19" t="str">
        <f t="shared" si="380"/>
        <v xml:space="preserve"> </v>
      </c>
      <c r="P410" s="47">
        <f t="shared" si="341"/>
        <v>1</v>
      </c>
    </row>
    <row r="411" spans="1:16" ht="48" x14ac:dyDescent="0.2">
      <c r="A411" s="1" t="s">
        <v>485</v>
      </c>
      <c r="B411" s="7" t="s">
        <v>814</v>
      </c>
      <c r="C411" s="1" t="s">
        <v>28</v>
      </c>
      <c r="D411" s="27">
        <v>1</v>
      </c>
      <c r="E411" s="27">
        <v>587.34</v>
      </c>
      <c r="F411" s="27">
        <v>587.34</v>
      </c>
      <c r="G411" s="4"/>
      <c r="H411" s="5">
        <f t="shared" si="381"/>
        <v>0</v>
      </c>
      <c r="I411" s="6"/>
      <c r="J411" s="5">
        <f t="shared" si="382"/>
        <v>0</v>
      </c>
      <c r="K411" s="5">
        <f t="shared" si="383"/>
        <v>0</v>
      </c>
      <c r="L411" s="5">
        <f t="shared" si="384"/>
        <v>0</v>
      </c>
      <c r="M411" s="5">
        <f t="shared" si="385"/>
        <v>1</v>
      </c>
      <c r="N411" s="5">
        <f t="shared" si="386"/>
        <v>587.34</v>
      </c>
      <c r="O411" s="19" t="str">
        <f t="shared" si="380"/>
        <v xml:space="preserve"> </v>
      </c>
      <c r="P411" s="47">
        <f t="shared" si="341"/>
        <v>1</v>
      </c>
    </row>
    <row r="412" spans="1:16" ht="72" x14ac:dyDescent="0.2">
      <c r="A412" s="1" t="s">
        <v>486</v>
      </c>
      <c r="B412" s="7" t="s">
        <v>815</v>
      </c>
      <c r="C412" s="1" t="s">
        <v>28</v>
      </c>
      <c r="D412" s="27">
        <v>4</v>
      </c>
      <c r="E412" s="27">
        <v>2176.2199999999998</v>
      </c>
      <c r="F412" s="28">
        <v>8704.8799999999992</v>
      </c>
      <c r="G412" s="4"/>
      <c r="H412" s="5">
        <f t="shared" si="381"/>
        <v>0</v>
      </c>
      <c r="I412" s="6"/>
      <c r="J412" s="5">
        <f t="shared" si="382"/>
        <v>0</v>
      </c>
      <c r="K412" s="5">
        <f t="shared" si="383"/>
        <v>0</v>
      </c>
      <c r="L412" s="5">
        <f t="shared" si="384"/>
        <v>0</v>
      </c>
      <c r="M412" s="5">
        <f t="shared" si="385"/>
        <v>4</v>
      </c>
      <c r="N412" s="5">
        <f t="shared" si="386"/>
        <v>8704.8799999999992</v>
      </c>
      <c r="O412" s="19" t="str">
        <f t="shared" si="380"/>
        <v xml:space="preserve"> </v>
      </c>
      <c r="P412" s="47">
        <f t="shared" si="341"/>
        <v>1</v>
      </c>
    </row>
    <row r="413" spans="1:16" ht="36" x14ac:dyDescent="0.2">
      <c r="A413" s="1" t="s">
        <v>487</v>
      </c>
      <c r="B413" s="7" t="s">
        <v>816</v>
      </c>
      <c r="C413" s="1" t="s">
        <v>28</v>
      </c>
      <c r="D413" s="27">
        <v>4</v>
      </c>
      <c r="E413" s="27">
        <v>241.77</v>
      </c>
      <c r="F413" s="27">
        <v>967.08</v>
      </c>
      <c r="G413" s="4"/>
      <c r="H413" s="5">
        <f t="shared" si="381"/>
        <v>0</v>
      </c>
      <c r="I413" s="6"/>
      <c r="J413" s="5">
        <f t="shared" si="382"/>
        <v>0</v>
      </c>
      <c r="K413" s="5">
        <f t="shared" si="383"/>
        <v>0</v>
      </c>
      <c r="L413" s="5">
        <f t="shared" si="384"/>
        <v>0</v>
      </c>
      <c r="M413" s="5">
        <f t="shared" si="385"/>
        <v>4</v>
      </c>
      <c r="N413" s="5">
        <f t="shared" si="386"/>
        <v>967.08</v>
      </c>
      <c r="O413" s="19" t="str">
        <f t="shared" si="380"/>
        <v xml:space="preserve"> </v>
      </c>
      <c r="P413" s="47">
        <f t="shared" si="341"/>
        <v>1</v>
      </c>
    </row>
    <row r="414" spans="1:16" ht="48" x14ac:dyDescent="0.2">
      <c r="A414" s="1" t="s">
        <v>488</v>
      </c>
      <c r="B414" s="3" t="s">
        <v>489</v>
      </c>
      <c r="C414" s="1" t="s">
        <v>28</v>
      </c>
      <c r="D414" s="27">
        <v>4</v>
      </c>
      <c r="E414" s="27">
        <v>759.43</v>
      </c>
      <c r="F414" s="28">
        <v>3037.72</v>
      </c>
      <c r="G414" s="4"/>
      <c r="H414" s="5">
        <f t="shared" si="381"/>
        <v>0</v>
      </c>
      <c r="I414" s="6"/>
      <c r="J414" s="5">
        <f t="shared" si="382"/>
        <v>0</v>
      </c>
      <c r="K414" s="5">
        <f t="shared" si="383"/>
        <v>0</v>
      </c>
      <c r="L414" s="5">
        <f t="shared" si="384"/>
        <v>0</v>
      </c>
      <c r="M414" s="5">
        <f t="shared" si="385"/>
        <v>4</v>
      </c>
      <c r="N414" s="5">
        <f t="shared" si="386"/>
        <v>3037.72</v>
      </c>
      <c r="O414" s="19" t="str">
        <f t="shared" si="380"/>
        <v xml:space="preserve"> </v>
      </c>
      <c r="P414" s="47">
        <f t="shared" si="341"/>
        <v>1</v>
      </c>
    </row>
    <row r="415" spans="1:16" ht="48" x14ac:dyDescent="0.2">
      <c r="A415" s="1" t="s">
        <v>490</v>
      </c>
      <c r="B415" s="7" t="s">
        <v>817</v>
      </c>
      <c r="C415" s="1" t="s">
        <v>28</v>
      </c>
      <c r="D415" s="27">
        <v>1</v>
      </c>
      <c r="E415" s="27">
        <v>3075.56</v>
      </c>
      <c r="F415" s="28">
        <v>3075.56</v>
      </c>
      <c r="G415" s="4"/>
      <c r="H415" s="5">
        <f t="shared" si="381"/>
        <v>0</v>
      </c>
      <c r="I415" s="6"/>
      <c r="J415" s="5">
        <f t="shared" si="382"/>
        <v>0</v>
      </c>
      <c r="K415" s="5">
        <f t="shared" si="383"/>
        <v>0</v>
      </c>
      <c r="L415" s="5">
        <f t="shared" si="384"/>
        <v>0</v>
      </c>
      <c r="M415" s="5">
        <f t="shared" si="385"/>
        <v>1</v>
      </c>
      <c r="N415" s="5">
        <f t="shared" si="386"/>
        <v>3075.56</v>
      </c>
      <c r="O415" s="19" t="str">
        <f t="shared" si="380"/>
        <v xml:space="preserve"> </v>
      </c>
      <c r="P415" s="47">
        <f t="shared" si="341"/>
        <v>1</v>
      </c>
    </row>
    <row r="416" spans="1:16" ht="72" x14ac:dyDescent="0.2">
      <c r="A416" s="1" t="s">
        <v>491</v>
      </c>
      <c r="B416" s="7" t="s">
        <v>818</v>
      </c>
      <c r="C416" s="1" t="s">
        <v>28</v>
      </c>
      <c r="D416" s="27">
        <v>1</v>
      </c>
      <c r="E416" s="27">
        <v>1677.7</v>
      </c>
      <c r="F416" s="28">
        <v>1677.7</v>
      </c>
      <c r="G416" s="4"/>
      <c r="H416" s="5">
        <f t="shared" si="381"/>
        <v>0</v>
      </c>
      <c r="I416" s="6"/>
      <c r="J416" s="5">
        <f t="shared" si="382"/>
        <v>0</v>
      </c>
      <c r="K416" s="5">
        <f t="shared" si="383"/>
        <v>0</v>
      </c>
      <c r="L416" s="5">
        <f t="shared" si="384"/>
        <v>0</v>
      </c>
      <c r="M416" s="5">
        <f t="shared" si="385"/>
        <v>1</v>
      </c>
      <c r="N416" s="5">
        <f t="shared" si="386"/>
        <v>1677.7</v>
      </c>
      <c r="O416" s="19" t="str">
        <f t="shared" si="380"/>
        <v xml:space="preserve"> </v>
      </c>
      <c r="P416" s="47">
        <f t="shared" si="341"/>
        <v>1</v>
      </c>
    </row>
    <row r="417" spans="1:16" ht="60" x14ac:dyDescent="0.2">
      <c r="A417" s="1" t="s">
        <v>492</v>
      </c>
      <c r="B417" s="7" t="s">
        <v>819</v>
      </c>
      <c r="C417" s="1" t="s">
        <v>28</v>
      </c>
      <c r="D417" s="27">
        <v>1</v>
      </c>
      <c r="E417" s="27">
        <v>536.49</v>
      </c>
      <c r="F417" s="27">
        <v>536.49</v>
      </c>
      <c r="G417" s="4"/>
      <c r="H417" s="5">
        <f t="shared" si="381"/>
        <v>0</v>
      </c>
      <c r="I417" s="6"/>
      <c r="J417" s="5">
        <f t="shared" si="382"/>
        <v>0</v>
      </c>
      <c r="K417" s="5">
        <f t="shared" si="383"/>
        <v>0</v>
      </c>
      <c r="L417" s="5">
        <f t="shared" si="384"/>
        <v>0</v>
      </c>
      <c r="M417" s="5">
        <f t="shared" si="385"/>
        <v>1</v>
      </c>
      <c r="N417" s="5">
        <f t="shared" si="386"/>
        <v>536.49</v>
      </c>
      <c r="O417" s="19" t="str">
        <f t="shared" si="380"/>
        <v xml:space="preserve"> </v>
      </c>
      <c r="P417" s="47">
        <f t="shared" si="341"/>
        <v>1</v>
      </c>
    </row>
    <row r="418" spans="1:16" ht="36" x14ac:dyDescent="0.2">
      <c r="A418" s="1" t="s">
        <v>493</v>
      </c>
      <c r="B418" s="7" t="s">
        <v>820</v>
      </c>
      <c r="C418" s="1" t="s">
        <v>28</v>
      </c>
      <c r="D418" s="27">
        <v>1</v>
      </c>
      <c r="E418" s="27">
        <v>671.88</v>
      </c>
      <c r="F418" s="27">
        <v>671.88</v>
      </c>
      <c r="G418" s="4"/>
      <c r="H418" s="5">
        <f t="shared" si="381"/>
        <v>0</v>
      </c>
      <c r="I418" s="6"/>
      <c r="J418" s="5">
        <f t="shared" si="382"/>
        <v>0</v>
      </c>
      <c r="K418" s="5">
        <f t="shared" si="383"/>
        <v>0</v>
      </c>
      <c r="L418" s="5">
        <f t="shared" si="384"/>
        <v>0</v>
      </c>
      <c r="M418" s="5">
        <f t="shared" si="385"/>
        <v>1</v>
      </c>
      <c r="N418" s="5">
        <f t="shared" si="386"/>
        <v>671.88</v>
      </c>
      <c r="O418" s="19" t="str">
        <f t="shared" si="380"/>
        <v xml:space="preserve"> </v>
      </c>
      <c r="P418" s="47">
        <f t="shared" si="341"/>
        <v>1</v>
      </c>
    </row>
    <row r="419" spans="1:16" ht="36" x14ac:dyDescent="0.2">
      <c r="A419" s="1" t="s">
        <v>494</v>
      </c>
      <c r="B419" s="3" t="s">
        <v>483</v>
      </c>
      <c r="C419" s="1" t="s">
        <v>35</v>
      </c>
      <c r="D419" s="27">
        <v>0.72</v>
      </c>
      <c r="E419" s="27">
        <v>504.41</v>
      </c>
      <c r="F419" s="27">
        <v>363.18</v>
      </c>
      <c r="G419" s="4"/>
      <c r="H419" s="5">
        <f t="shared" si="381"/>
        <v>0</v>
      </c>
      <c r="I419" s="6"/>
      <c r="J419" s="5">
        <f t="shared" si="382"/>
        <v>0</v>
      </c>
      <c r="K419" s="5">
        <f t="shared" si="383"/>
        <v>0</v>
      </c>
      <c r="L419" s="5">
        <f t="shared" si="384"/>
        <v>0</v>
      </c>
      <c r="M419" s="5">
        <f t="shared" si="385"/>
        <v>0.72</v>
      </c>
      <c r="N419" s="5">
        <f t="shared" si="386"/>
        <v>363.18</v>
      </c>
      <c r="O419" s="19" t="str">
        <f t="shared" si="380"/>
        <v xml:space="preserve"> </v>
      </c>
      <c r="P419" s="47">
        <f t="shared" si="341"/>
        <v>1</v>
      </c>
    </row>
    <row r="420" spans="1:16" ht="72" x14ac:dyDescent="0.2">
      <c r="A420" s="1" t="s">
        <v>495</v>
      </c>
      <c r="B420" s="7" t="s">
        <v>821</v>
      </c>
      <c r="C420" s="1" t="s">
        <v>28</v>
      </c>
      <c r="D420" s="27">
        <v>1</v>
      </c>
      <c r="E420" s="27">
        <v>1041.3699999999999</v>
      </c>
      <c r="F420" s="28">
        <v>1041.3699999999999</v>
      </c>
      <c r="G420" s="4"/>
      <c r="H420" s="5">
        <f t="shared" si="381"/>
        <v>0</v>
      </c>
      <c r="I420" s="6"/>
      <c r="J420" s="5">
        <f t="shared" si="382"/>
        <v>0</v>
      </c>
      <c r="K420" s="5">
        <f t="shared" si="383"/>
        <v>0</v>
      </c>
      <c r="L420" s="5">
        <f t="shared" si="384"/>
        <v>0</v>
      </c>
      <c r="M420" s="5">
        <f t="shared" si="385"/>
        <v>1</v>
      </c>
      <c r="N420" s="5">
        <f t="shared" si="386"/>
        <v>1041.3699999999999</v>
      </c>
      <c r="O420" s="19" t="str">
        <f t="shared" si="380"/>
        <v xml:space="preserve"> </v>
      </c>
      <c r="P420" s="47">
        <f t="shared" si="341"/>
        <v>1</v>
      </c>
    </row>
    <row r="421" spans="1:16" ht="48" x14ac:dyDescent="0.2">
      <c r="A421" s="1" t="s">
        <v>496</v>
      </c>
      <c r="B421" s="7" t="s">
        <v>822</v>
      </c>
      <c r="C421" s="1" t="s">
        <v>28</v>
      </c>
      <c r="D421" s="27">
        <v>1</v>
      </c>
      <c r="E421" s="27">
        <v>1674.82</v>
      </c>
      <c r="F421" s="28">
        <v>1674.82</v>
      </c>
      <c r="G421" s="4"/>
      <c r="H421" s="5">
        <f t="shared" si="381"/>
        <v>0</v>
      </c>
      <c r="I421" s="6"/>
      <c r="J421" s="5">
        <f t="shared" si="382"/>
        <v>0</v>
      </c>
      <c r="K421" s="5">
        <f t="shared" si="383"/>
        <v>0</v>
      </c>
      <c r="L421" s="5">
        <f t="shared" si="384"/>
        <v>0</v>
      </c>
      <c r="M421" s="5">
        <f t="shared" si="385"/>
        <v>1</v>
      </c>
      <c r="N421" s="5">
        <f t="shared" si="386"/>
        <v>1674.82</v>
      </c>
      <c r="O421" s="19" t="str">
        <f t="shared" si="380"/>
        <v xml:space="preserve"> </v>
      </c>
      <c r="P421" s="47">
        <f t="shared" si="341"/>
        <v>1</v>
      </c>
    </row>
    <row r="422" spans="1:16" ht="36" x14ac:dyDescent="0.2">
      <c r="A422" s="1" t="s">
        <v>497</v>
      </c>
      <c r="B422" s="7" t="s">
        <v>823</v>
      </c>
      <c r="C422" s="1" t="s">
        <v>28</v>
      </c>
      <c r="D422" s="27">
        <v>1</v>
      </c>
      <c r="E422" s="27">
        <v>92.79</v>
      </c>
      <c r="F422" s="27">
        <v>92.79</v>
      </c>
      <c r="G422" s="4"/>
      <c r="H422" s="5">
        <f t="shared" si="381"/>
        <v>0</v>
      </c>
      <c r="I422" s="6"/>
      <c r="J422" s="5">
        <f t="shared" si="382"/>
        <v>0</v>
      </c>
      <c r="K422" s="5">
        <f t="shared" si="383"/>
        <v>0</v>
      </c>
      <c r="L422" s="5">
        <f t="shared" si="384"/>
        <v>0</v>
      </c>
      <c r="M422" s="5">
        <f t="shared" si="385"/>
        <v>1</v>
      </c>
      <c r="N422" s="5">
        <f t="shared" si="386"/>
        <v>92.79</v>
      </c>
      <c r="O422" s="19" t="str">
        <f t="shared" si="380"/>
        <v xml:space="preserve"> </v>
      </c>
      <c r="P422" s="47">
        <f t="shared" si="341"/>
        <v>1</v>
      </c>
    </row>
    <row r="423" spans="1:16" x14ac:dyDescent="0.2">
      <c r="A423" s="1" t="s">
        <v>498</v>
      </c>
      <c r="B423" s="3" t="s">
        <v>499</v>
      </c>
      <c r="C423" s="1" t="s">
        <v>28</v>
      </c>
      <c r="D423" s="27">
        <v>5</v>
      </c>
      <c r="E423" s="27">
        <v>58.07</v>
      </c>
      <c r="F423" s="27">
        <v>290.35000000000002</v>
      </c>
      <c r="G423" s="4"/>
      <c r="H423" s="5">
        <f t="shared" si="381"/>
        <v>0</v>
      </c>
      <c r="I423" s="6"/>
      <c r="J423" s="5">
        <f t="shared" si="382"/>
        <v>0</v>
      </c>
      <c r="K423" s="5">
        <f t="shared" si="383"/>
        <v>0</v>
      </c>
      <c r="L423" s="5">
        <f t="shared" si="384"/>
        <v>0</v>
      </c>
      <c r="M423" s="5">
        <f t="shared" si="385"/>
        <v>5</v>
      </c>
      <c r="N423" s="5">
        <f t="shared" si="386"/>
        <v>290.35000000000002</v>
      </c>
      <c r="O423" s="19" t="str">
        <f t="shared" si="380"/>
        <v xml:space="preserve"> </v>
      </c>
      <c r="P423" s="47">
        <f t="shared" ref="P423:P486" si="387">IF((N423/F423)=0," ",(N423/F423))</f>
        <v>1</v>
      </c>
    </row>
    <row r="424" spans="1:16" ht="21" customHeight="1" x14ac:dyDescent="0.2">
      <c r="A424" s="1" t="s">
        <v>500</v>
      </c>
      <c r="B424" s="3" t="s">
        <v>501</v>
      </c>
      <c r="C424" s="1" t="s">
        <v>28</v>
      </c>
      <c r="D424" s="27">
        <v>5</v>
      </c>
      <c r="E424" s="27">
        <v>92.55</v>
      </c>
      <c r="F424" s="27">
        <v>462.75</v>
      </c>
      <c r="G424" s="4"/>
      <c r="H424" s="5">
        <f t="shared" si="381"/>
        <v>0</v>
      </c>
      <c r="I424" s="6"/>
      <c r="J424" s="5">
        <f t="shared" si="382"/>
        <v>0</v>
      </c>
      <c r="K424" s="5">
        <f t="shared" si="383"/>
        <v>0</v>
      </c>
      <c r="L424" s="5">
        <f t="shared" si="384"/>
        <v>0</v>
      </c>
      <c r="M424" s="5">
        <f t="shared" si="385"/>
        <v>5</v>
      </c>
      <c r="N424" s="5">
        <f t="shared" si="386"/>
        <v>462.75</v>
      </c>
      <c r="O424" s="19" t="str">
        <f t="shared" si="380"/>
        <v xml:space="preserve"> </v>
      </c>
      <c r="P424" s="47">
        <f t="shared" si="387"/>
        <v>1</v>
      </c>
    </row>
    <row r="425" spans="1:16" ht="41.25" customHeight="1" x14ac:dyDescent="0.2">
      <c r="A425" s="1" t="s">
        <v>502</v>
      </c>
      <c r="B425" s="7" t="s">
        <v>824</v>
      </c>
      <c r="C425" s="1" t="s">
        <v>28</v>
      </c>
      <c r="D425" s="27">
        <v>5</v>
      </c>
      <c r="E425" s="27">
        <v>105.95</v>
      </c>
      <c r="F425" s="27">
        <v>529.75</v>
      </c>
      <c r="G425" s="4"/>
      <c r="H425" s="5">
        <f t="shared" si="381"/>
        <v>0</v>
      </c>
      <c r="I425" s="6"/>
      <c r="J425" s="5">
        <f t="shared" si="382"/>
        <v>0</v>
      </c>
      <c r="K425" s="5">
        <f t="shared" si="383"/>
        <v>0</v>
      </c>
      <c r="L425" s="5">
        <f t="shared" si="384"/>
        <v>0</v>
      </c>
      <c r="M425" s="5">
        <f t="shared" si="385"/>
        <v>5</v>
      </c>
      <c r="N425" s="5">
        <f t="shared" si="386"/>
        <v>529.75</v>
      </c>
      <c r="O425" s="19" t="str">
        <f t="shared" si="380"/>
        <v xml:space="preserve"> </v>
      </c>
      <c r="P425" s="47">
        <f t="shared" si="387"/>
        <v>1</v>
      </c>
    </row>
    <row r="426" spans="1:16" ht="28.5" customHeight="1" x14ac:dyDescent="0.2">
      <c r="A426" s="1" t="s">
        <v>503</v>
      </c>
      <c r="B426" s="7" t="s">
        <v>825</v>
      </c>
      <c r="C426" s="1" t="s">
        <v>28</v>
      </c>
      <c r="D426" s="27">
        <v>5</v>
      </c>
      <c r="E426" s="27">
        <v>141.24</v>
      </c>
      <c r="F426" s="27">
        <v>706.2</v>
      </c>
      <c r="G426" s="4"/>
      <c r="H426" s="5">
        <f t="shared" si="381"/>
        <v>0</v>
      </c>
      <c r="I426" s="6"/>
      <c r="J426" s="5">
        <f t="shared" si="382"/>
        <v>0</v>
      </c>
      <c r="K426" s="5">
        <f t="shared" si="383"/>
        <v>0</v>
      </c>
      <c r="L426" s="5">
        <f t="shared" si="384"/>
        <v>0</v>
      </c>
      <c r="M426" s="5">
        <f t="shared" si="385"/>
        <v>5</v>
      </c>
      <c r="N426" s="5">
        <f t="shared" si="386"/>
        <v>706.2</v>
      </c>
      <c r="O426" s="19" t="str">
        <f t="shared" si="380"/>
        <v xml:space="preserve"> </v>
      </c>
      <c r="P426" s="47">
        <f t="shared" si="387"/>
        <v>1</v>
      </c>
    </row>
    <row r="427" spans="1:16" x14ac:dyDescent="0.2">
      <c r="A427" s="29" t="s">
        <v>504</v>
      </c>
      <c r="B427" s="8" t="s">
        <v>505</v>
      </c>
      <c r="C427" s="30"/>
      <c r="D427" s="30"/>
      <c r="E427" s="30"/>
      <c r="F427" s="34">
        <f>F428+F485</f>
        <v>95887.959999999992</v>
      </c>
      <c r="G427" s="30"/>
      <c r="H427" s="34">
        <f>H428+H485</f>
        <v>0</v>
      </c>
      <c r="I427" s="30"/>
      <c r="J427" s="34">
        <f>J428+J485</f>
        <v>0</v>
      </c>
      <c r="K427" s="29"/>
      <c r="L427" s="34">
        <f>L428+L485</f>
        <v>0</v>
      </c>
      <c r="M427" s="29"/>
      <c r="N427" s="34">
        <v>95887.96</v>
      </c>
      <c r="O427" s="20" t="str">
        <f t="shared" ref="O427:O428" si="388">IF((L427/F427)=0," ",(L427/F427))</f>
        <v xml:space="preserve"> </v>
      </c>
      <c r="P427" s="46">
        <f t="shared" si="387"/>
        <v>1.0000000000000002</v>
      </c>
    </row>
    <row r="428" spans="1:16" x14ac:dyDescent="0.2">
      <c r="A428" s="29" t="s">
        <v>506</v>
      </c>
      <c r="B428" s="8" t="s">
        <v>507</v>
      </c>
      <c r="C428" s="30"/>
      <c r="D428" s="30"/>
      <c r="E428" s="30"/>
      <c r="F428" s="34">
        <f>SUM(F429:F484)</f>
        <v>42737.87</v>
      </c>
      <c r="G428" s="30"/>
      <c r="H428" s="34">
        <f>SUM(H429:H484)</f>
        <v>0</v>
      </c>
      <c r="I428" s="30"/>
      <c r="J428" s="34">
        <f>SUM(J429:J484)</f>
        <v>0</v>
      </c>
      <c r="K428" s="29"/>
      <c r="L428" s="34">
        <f>SUM(L429:L484)</f>
        <v>0</v>
      </c>
      <c r="M428" s="29"/>
      <c r="N428" s="34">
        <f>SUM(N429:N484)</f>
        <v>42737.87</v>
      </c>
      <c r="O428" s="20" t="str">
        <f t="shared" si="388"/>
        <v xml:space="preserve"> </v>
      </c>
      <c r="P428" s="46">
        <f t="shared" si="387"/>
        <v>1</v>
      </c>
    </row>
    <row r="429" spans="1:16" ht="48" x14ac:dyDescent="0.2">
      <c r="A429" s="1" t="s">
        <v>508</v>
      </c>
      <c r="B429" s="7" t="s">
        <v>826</v>
      </c>
      <c r="C429" s="1" t="s">
        <v>509</v>
      </c>
      <c r="D429" s="27">
        <v>4</v>
      </c>
      <c r="E429" s="27">
        <v>304.39999999999998</v>
      </c>
      <c r="F429" s="28">
        <v>1217.5999999999999</v>
      </c>
      <c r="G429" s="4"/>
      <c r="H429" s="5">
        <f t="shared" ref="H429:H484" si="389">ROUND(G429*E429,2)</f>
        <v>0</v>
      </c>
      <c r="I429" s="6"/>
      <c r="J429" s="5">
        <f t="shared" ref="J429:J484" si="390">ROUND(I429*E429,2)</f>
        <v>0</v>
      </c>
      <c r="K429" s="5">
        <f t="shared" ref="K429:K484" si="391">G429+I429</f>
        <v>0</v>
      </c>
      <c r="L429" s="5">
        <f t="shared" ref="L429:L484" si="392">H429+J429</f>
        <v>0</v>
      </c>
      <c r="M429" s="5">
        <f t="shared" ref="M429:M484" si="393">D429-K429</f>
        <v>4</v>
      </c>
      <c r="N429" s="5">
        <f t="shared" ref="N429:N484" si="394">F429-L429</f>
        <v>1217.5999999999999</v>
      </c>
      <c r="O429" s="19" t="str">
        <f t="shared" ref="O429:O492" si="395">IF((L429/F429)=0," ",(L429/F429))</f>
        <v xml:space="preserve"> </v>
      </c>
      <c r="P429" s="47">
        <f t="shared" si="387"/>
        <v>1</v>
      </c>
    </row>
    <row r="430" spans="1:16" ht="36" x14ac:dyDescent="0.2">
      <c r="A430" s="1" t="s">
        <v>510</v>
      </c>
      <c r="B430" s="7" t="s">
        <v>827</v>
      </c>
      <c r="C430" s="1" t="s">
        <v>509</v>
      </c>
      <c r="D430" s="27">
        <v>4</v>
      </c>
      <c r="E430" s="27">
        <v>307.36</v>
      </c>
      <c r="F430" s="28">
        <v>1229.44</v>
      </c>
      <c r="G430" s="4"/>
      <c r="H430" s="5">
        <f t="shared" si="389"/>
        <v>0</v>
      </c>
      <c r="I430" s="6"/>
      <c r="J430" s="5">
        <f t="shared" si="390"/>
        <v>0</v>
      </c>
      <c r="K430" s="5">
        <f t="shared" si="391"/>
        <v>0</v>
      </c>
      <c r="L430" s="5">
        <f t="shared" si="392"/>
        <v>0</v>
      </c>
      <c r="M430" s="5">
        <f t="shared" si="393"/>
        <v>4</v>
      </c>
      <c r="N430" s="5">
        <f t="shared" si="394"/>
        <v>1229.44</v>
      </c>
      <c r="O430" s="19" t="str">
        <f t="shared" si="395"/>
        <v xml:space="preserve"> </v>
      </c>
      <c r="P430" s="47">
        <f t="shared" si="387"/>
        <v>1</v>
      </c>
    </row>
    <row r="431" spans="1:16" ht="48" x14ac:dyDescent="0.2">
      <c r="A431" s="1" t="s">
        <v>511</v>
      </c>
      <c r="B431" s="7" t="s">
        <v>826</v>
      </c>
      <c r="C431" s="1" t="s">
        <v>509</v>
      </c>
      <c r="D431" s="27">
        <v>4</v>
      </c>
      <c r="E431" s="27">
        <v>304.39999999999998</v>
      </c>
      <c r="F431" s="28">
        <v>1217.5999999999999</v>
      </c>
      <c r="G431" s="4"/>
      <c r="H431" s="5">
        <f t="shared" si="389"/>
        <v>0</v>
      </c>
      <c r="I431" s="6"/>
      <c r="J431" s="5">
        <f t="shared" si="390"/>
        <v>0</v>
      </c>
      <c r="K431" s="5">
        <f t="shared" si="391"/>
        <v>0</v>
      </c>
      <c r="L431" s="5">
        <f t="shared" si="392"/>
        <v>0</v>
      </c>
      <c r="M431" s="5">
        <f t="shared" si="393"/>
        <v>4</v>
      </c>
      <c r="N431" s="5">
        <f t="shared" si="394"/>
        <v>1217.5999999999999</v>
      </c>
      <c r="O431" s="19" t="str">
        <f t="shared" si="395"/>
        <v xml:space="preserve"> </v>
      </c>
      <c r="P431" s="47">
        <f t="shared" si="387"/>
        <v>1</v>
      </c>
    </row>
    <row r="432" spans="1:16" ht="36" x14ac:dyDescent="0.2">
      <c r="A432" s="1" t="s">
        <v>512</v>
      </c>
      <c r="B432" s="7" t="s">
        <v>827</v>
      </c>
      <c r="C432" s="1" t="s">
        <v>509</v>
      </c>
      <c r="D432" s="27">
        <v>2</v>
      </c>
      <c r="E432" s="27">
        <v>307.36</v>
      </c>
      <c r="F432" s="27">
        <v>614.72</v>
      </c>
      <c r="G432" s="4"/>
      <c r="H432" s="5">
        <f t="shared" si="389"/>
        <v>0</v>
      </c>
      <c r="I432" s="6"/>
      <c r="J432" s="5">
        <f t="shared" si="390"/>
        <v>0</v>
      </c>
      <c r="K432" s="5">
        <f t="shared" si="391"/>
        <v>0</v>
      </c>
      <c r="L432" s="5">
        <f t="shared" si="392"/>
        <v>0</v>
      </c>
      <c r="M432" s="5">
        <f t="shared" si="393"/>
        <v>2</v>
      </c>
      <c r="N432" s="5">
        <f t="shared" si="394"/>
        <v>614.72</v>
      </c>
      <c r="O432" s="19" t="str">
        <f t="shared" si="395"/>
        <v xml:space="preserve"> </v>
      </c>
      <c r="P432" s="47">
        <f t="shared" si="387"/>
        <v>1</v>
      </c>
    </row>
    <row r="433" spans="1:16" ht="48" x14ac:dyDescent="0.2">
      <c r="A433" s="1" t="s">
        <v>513</v>
      </c>
      <c r="B433" s="7" t="s">
        <v>826</v>
      </c>
      <c r="C433" s="1" t="s">
        <v>509</v>
      </c>
      <c r="D433" s="27">
        <v>3</v>
      </c>
      <c r="E433" s="27">
        <v>304.39999999999998</v>
      </c>
      <c r="F433" s="27">
        <v>913.2</v>
      </c>
      <c r="G433" s="4"/>
      <c r="H433" s="5">
        <f t="shared" si="389"/>
        <v>0</v>
      </c>
      <c r="I433" s="6"/>
      <c r="J433" s="5">
        <f t="shared" si="390"/>
        <v>0</v>
      </c>
      <c r="K433" s="5">
        <f t="shared" si="391"/>
        <v>0</v>
      </c>
      <c r="L433" s="5">
        <f t="shared" si="392"/>
        <v>0</v>
      </c>
      <c r="M433" s="5">
        <f t="shared" si="393"/>
        <v>3</v>
      </c>
      <c r="N433" s="5">
        <f t="shared" si="394"/>
        <v>913.2</v>
      </c>
      <c r="O433" s="19" t="str">
        <f t="shared" si="395"/>
        <v xml:space="preserve"> </v>
      </c>
      <c r="P433" s="47">
        <f t="shared" si="387"/>
        <v>1</v>
      </c>
    </row>
    <row r="434" spans="1:16" ht="36" x14ac:dyDescent="0.2">
      <c r="A434" s="1" t="s">
        <v>514</v>
      </c>
      <c r="B434" s="7" t="s">
        <v>827</v>
      </c>
      <c r="C434" s="1" t="s">
        <v>509</v>
      </c>
      <c r="D434" s="27">
        <v>3</v>
      </c>
      <c r="E434" s="27">
        <v>307.36</v>
      </c>
      <c r="F434" s="27">
        <v>922.08</v>
      </c>
      <c r="G434" s="4"/>
      <c r="H434" s="5">
        <f t="shared" si="389"/>
        <v>0</v>
      </c>
      <c r="I434" s="6"/>
      <c r="J434" s="5">
        <f t="shared" si="390"/>
        <v>0</v>
      </c>
      <c r="K434" s="5">
        <f t="shared" si="391"/>
        <v>0</v>
      </c>
      <c r="L434" s="5">
        <f t="shared" si="392"/>
        <v>0</v>
      </c>
      <c r="M434" s="5">
        <f t="shared" si="393"/>
        <v>3</v>
      </c>
      <c r="N434" s="5">
        <f t="shared" si="394"/>
        <v>922.08</v>
      </c>
      <c r="O434" s="19" t="str">
        <f t="shared" si="395"/>
        <v xml:space="preserve"> </v>
      </c>
      <c r="P434" s="47">
        <f t="shared" si="387"/>
        <v>1</v>
      </c>
    </row>
    <row r="435" spans="1:16" ht="48" x14ac:dyDescent="0.2">
      <c r="A435" s="1" t="s">
        <v>515</v>
      </c>
      <c r="B435" s="7" t="s">
        <v>826</v>
      </c>
      <c r="C435" s="1" t="s">
        <v>509</v>
      </c>
      <c r="D435" s="27">
        <v>3</v>
      </c>
      <c r="E435" s="27">
        <v>304.39999999999998</v>
      </c>
      <c r="F435" s="27">
        <v>913.2</v>
      </c>
      <c r="G435" s="4"/>
      <c r="H435" s="5">
        <f t="shared" si="389"/>
        <v>0</v>
      </c>
      <c r="I435" s="6"/>
      <c r="J435" s="5">
        <f t="shared" si="390"/>
        <v>0</v>
      </c>
      <c r="K435" s="5">
        <f t="shared" si="391"/>
        <v>0</v>
      </c>
      <c r="L435" s="5">
        <f t="shared" si="392"/>
        <v>0</v>
      </c>
      <c r="M435" s="5">
        <f t="shared" si="393"/>
        <v>3</v>
      </c>
      <c r="N435" s="5">
        <f t="shared" si="394"/>
        <v>913.2</v>
      </c>
      <c r="O435" s="19" t="str">
        <f t="shared" si="395"/>
        <v xml:space="preserve"> </v>
      </c>
      <c r="P435" s="47">
        <f t="shared" si="387"/>
        <v>1</v>
      </c>
    </row>
    <row r="436" spans="1:16" ht="36" x14ac:dyDescent="0.2">
      <c r="A436" s="1" t="s">
        <v>516</v>
      </c>
      <c r="B436" s="7" t="s">
        <v>827</v>
      </c>
      <c r="C436" s="1" t="s">
        <v>509</v>
      </c>
      <c r="D436" s="27">
        <v>3</v>
      </c>
      <c r="E436" s="27">
        <v>307.36</v>
      </c>
      <c r="F436" s="27">
        <v>922.08</v>
      </c>
      <c r="G436" s="4"/>
      <c r="H436" s="5">
        <f t="shared" si="389"/>
        <v>0</v>
      </c>
      <c r="I436" s="6"/>
      <c r="J436" s="5">
        <f t="shared" si="390"/>
        <v>0</v>
      </c>
      <c r="K436" s="5">
        <f t="shared" si="391"/>
        <v>0</v>
      </c>
      <c r="L436" s="5">
        <f t="shared" si="392"/>
        <v>0</v>
      </c>
      <c r="M436" s="5">
        <f t="shared" si="393"/>
        <v>3</v>
      </c>
      <c r="N436" s="5">
        <f t="shared" si="394"/>
        <v>922.08</v>
      </c>
      <c r="O436" s="19" t="str">
        <f t="shared" si="395"/>
        <v xml:space="preserve"> </v>
      </c>
      <c r="P436" s="47">
        <f t="shared" si="387"/>
        <v>1</v>
      </c>
    </row>
    <row r="437" spans="1:16" ht="48" x14ac:dyDescent="0.2">
      <c r="A437" s="1" t="s">
        <v>517</v>
      </c>
      <c r="B437" s="7" t="s">
        <v>826</v>
      </c>
      <c r="C437" s="1" t="s">
        <v>509</v>
      </c>
      <c r="D437" s="27">
        <v>3</v>
      </c>
      <c r="E437" s="27">
        <v>304.39999999999998</v>
      </c>
      <c r="F437" s="27">
        <v>913.2</v>
      </c>
      <c r="G437" s="4"/>
      <c r="H437" s="5">
        <f t="shared" si="389"/>
        <v>0</v>
      </c>
      <c r="I437" s="6"/>
      <c r="J437" s="5">
        <f t="shared" si="390"/>
        <v>0</v>
      </c>
      <c r="K437" s="5">
        <f t="shared" si="391"/>
        <v>0</v>
      </c>
      <c r="L437" s="5">
        <f t="shared" si="392"/>
        <v>0</v>
      </c>
      <c r="M437" s="5">
        <f t="shared" si="393"/>
        <v>3</v>
      </c>
      <c r="N437" s="5">
        <f t="shared" si="394"/>
        <v>913.2</v>
      </c>
      <c r="O437" s="19" t="str">
        <f t="shared" si="395"/>
        <v xml:space="preserve"> </v>
      </c>
      <c r="P437" s="47">
        <f t="shared" si="387"/>
        <v>1</v>
      </c>
    </row>
    <row r="438" spans="1:16" ht="36" x14ac:dyDescent="0.2">
      <c r="A438" s="1" t="s">
        <v>518</v>
      </c>
      <c r="B438" s="7" t="s">
        <v>827</v>
      </c>
      <c r="C438" s="1" t="s">
        <v>509</v>
      </c>
      <c r="D438" s="27">
        <v>1</v>
      </c>
      <c r="E438" s="27">
        <v>307.36</v>
      </c>
      <c r="F438" s="27">
        <v>307.36</v>
      </c>
      <c r="G438" s="4"/>
      <c r="H438" s="5">
        <f t="shared" si="389"/>
        <v>0</v>
      </c>
      <c r="I438" s="6"/>
      <c r="J438" s="5">
        <f t="shared" si="390"/>
        <v>0</v>
      </c>
      <c r="K438" s="5">
        <f t="shared" si="391"/>
        <v>0</v>
      </c>
      <c r="L438" s="5">
        <f t="shared" si="392"/>
        <v>0</v>
      </c>
      <c r="M438" s="5">
        <f t="shared" si="393"/>
        <v>1</v>
      </c>
      <c r="N438" s="5">
        <f t="shared" si="394"/>
        <v>307.36</v>
      </c>
      <c r="O438" s="19" t="str">
        <f t="shared" si="395"/>
        <v xml:space="preserve"> </v>
      </c>
      <c r="P438" s="47">
        <f t="shared" si="387"/>
        <v>1</v>
      </c>
    </row>
    <row r="439" spans="1:16" ht="36" x14ac:dyDescent="0.2">
      <c r="A439" s="1" t="s">
        <v>519</v>
      </c>
      <c r="B439" s="7" t="s">
        <v>828</v>
      </c>
      <c r="C439" s="1" t="s">
        <v>28</v>
      </c>
      <c r="D439" s="27">
        <v>2</v>
      </c>
      <c r="E439" s="27">
        <v>65.069999999999993</v>
      </c>
      <c r="F439" s="27">
        <v>130.13999999999999</v>
      </c>
      <c r="G439" s="4"/>
      <c r="H439" s="5">
        <f t="shared" si="389"/>
        <v>0</v>
      </c>
      <c r="I439" s="6"/>
      <c r="J439" s="5">
        <f t="shared" si="390"/>
        <v>0</v>
      </c>
      <c r="K439" s="5">
        <f t="shared" si="391"/>
        <v>0</v>
      </c>
      <c r="L439" s="5">
        <f t="shared" si="392"/>
        <v>0</v>
      </c>
      <c r="M439" s="5">
        <f t="shared" si="393"/>
        <v>2</v>
      </c>
      <c r="N439" s="5">
        <f t="shared" si="394"/>
        <v>130.13999999999999</v>
      </c>
      <c r="O439" s="19" t="str">
        <f t="shared" si="395"/>
        <v xml:space="preserve"> </v>
      </c>
      <c r="P439" s="47">
        <f t="shared" si="387"/>
        <v>1</v>
      </c>
    </row>
    <row r="440" spans="1:16" ht="48" x14ac:dyDescent="0.2">
      <c r="A440" s="1" t="s">
        <v>520</v>
      </c>
      <c r="B440" s="7" t="s">
        <v>826</v>
      </c>
      <c r="C440" s="1" t="s">
        <v>509</v>
      </c>
      <c r="D440" s="27">
        <v>1</v>
      </c>
      <c r="E440" s="27">
        <v>304.39999999999998</v>
      </c>
      <c r="F440" s="27">
        <v>304.39999999999998</v>
      </c>
      <c r="G440" s="4"/>
      <c r="H440" s="5">
        <f t="shared" si="389"/>
        <v>0</v>
      </c>
      <c r="I440" s="6"/>
      <c r="J440" s="5">
        <f t="shared" si="390"/>
        <v>0</v>
      </c>
      <c r="K440" s="5">
        <f t="shared" si="391"/>
        <v>0</v>
      </c>
      <c r="L440" s="5">
        <f t="shared" si="392"/>
        <v>0</v>
      </c>
      <c r="M440" s="5">
        <f t="shared" si="393"/>
        <v>1</v>
      </c>
      <c r="N440" s="5">
        <f t="shared" si="394"/>
        <v>304.39999999999998</v>
      </c>
      <c r="O440" s="19" t="str">
        <f t="shared" si="395"/>
        <v xml:space="preserve"> </v>
      </c>
      <c r="P440" s="47">
        <f t="shared" si="387"/>
        <v>1</v>
      </c>
    </row>
    <row r="441" spans="1:16" ht="36" x14ac:dyDescent="0.2">
      <c r="A441" s="1" t="s">
        <v>521</v>
      </c>
      <c r="B441" s="7" t="s">
        <v>828</v>
      </c>
      <c r="C441" s="1" t="s">
        <v>28</v>
      </c>
      <c r="D441" s="27">
        <v>1</v>
      </c>
      <c r="E441" s="27">
        <v>65.069999999999993</v>
      </c>
      <c r="F441" s="27">
        <v>65.069999999999993</v>
      </c>
      <c r="G441" s="4"/>
      <c r="H441" s="5">
        <f t="shared" si="389"/>
        <v>0</v>
      </c>
      <c r="I441" s="6"/>
      <c r="J441" s="5">
        <f t="shared" si="390"/>
        <v>0</v>
      </c>
      <c r="K441" s="5">
        <f t="shared" si="391"/>
        <v>0</v>
      </c>
      <c r="L441" s="5">
        <f t="shared" si="392"/>
        <v>0</v>
      </c>
      <c r="M441" s="5">
        <f t="shared" si="393"/>
        <v>1</v>
      </c>
      <c r="N441" s="5">
        <f t="shared" si="394"/>
        <v>65.069999999999993</v>
      </c>
      <c r="O441" s="19" t="str">
        <f t="shared" si="395"/>
        <v xml:space="preserve"> </v>
      </c>
      <c r="P441" s="47">
        <f t="shared" si="387"/>
        <v>1</v>
      </c>
    </row>
    <row r="442" spans="1:16" ht="48" x14ac:dyDescent="0.2">
      <c r="A442" s="1" t="s">
        <v>522</v>
      </c>
      <c r="B442" s="7" t="s">
        <v>826</v>
      </c>
      <c r="C442" s="1" t="s">
        <v>509</v>
      </c>
      <c r="D442" s="27">
        <v>5</v>
      </c>
      <c r="E442" s="27">
        <v>304.39999999999998</v>
      </c>
      <c r="F442" s="28">
        <v>1522</v>
      </c>
      <c r="G442" s="4"/>
      <c r="H442" s="5">
        <f t="shared" si="389"/>
        <v>0</v>
      </c>
      <c r="I442" s="6"/>
      <c r="J442" s="5">
        <f t="shared" si="390"/>
        <v>0</v>
      </c>
      <c r="K442" s="5">
        <f t="shared" si="391"/>
        <v>0</v>
      </c>
      <c r="L442" s="5">
        <f t="shared" si="392"/>
        <v>0</v>
      </c>
      <c r="M442" s="5">
        <f t="shared" si="393"/>
        <v>5</v>
      </c>
      <c r="N442" s="5">
        <f t="shared" si="394"/>
        <v>1522</v>
      </c>
      <c r="O442" s="19" t="str">
        <f t="shared" si="395"/>
        <v xml:space="preserve"> </v>
      </c>
      <c r="P442" s="47">
        <f t="shared" si="387"/>
        <v>1</v>
      </c>
    </row>
    <row r="443" spans="1:16" ht="36" x14ac:dyDescent="0.2">
      <c r="A443" s="1" t="s">
        <v>523</v>
      </c>
      <c r="B443" s="7" t="s">
        <v>827</v>
      </c>
      <c r="C443" s="1" t="s">
        <v>509</v>
      </c>
      <c r="D443" s="27">
        <v>4</v>
      </c>
      <c r="E443" s="27">
        <v>307.36</v>
      </c>
      <c r="F443" s="28">
        <v>1229.44</v>
      </c>
      <c r="G443" s="4"/>
      <c r="H443" s="5">
        <f t="shared" si="389"/>
        <v>0</v>
      </c>
      <c r="I443" s="6"/>
      <c r="J443" s="5">
        <f t="shared" si="390"/>
        <v>0</v>
      </c>
      <c r="K443" s="5">
        <f t="shared" si="391"/>
        <v>0</v>
      </c>
      <c r="L443" s="5">
        <f t="shared" si="392"/>
        <v>0</v>
      </c>
      <c r="M443" s="5">
        <f t="shared" si="393"/>
        <v>4</v>
      </c>
      <c r="N443" s="5">
        <f t="shared" si="394"/>
        <v>1229.44</v>
      </c>
      <c r="O443" s="19" t="str">
        <f t="shared" si="395"/>
        <v xml:space="preserve"> </v>
      </c>
      <c r="P443" s="47">
        <f t="shared" si="387"/>
        <v>1</v>
      </c>
    </row>
    <row r="444" spans="1:16" ht="36" x14ac:dyDescent="0.2">
      <c r="A444" s="1" t="s">
        <v>524</v>
      </c>
      <c r="B444" s="7" t="s">
        <v>828</v>
      </c>
      <c r="C444" s="1" t="s">
        <v>28</v>
      </c>
      <c r="D444" s="27">
        <v>3</v>
      </c>
      <c r="E444" s="27">
        <v>65.069999999999993</v>
      </c>
      <c r="F444" s="27">
        <v>195.21</v>
      </c>
      <c r="G444" s="4"/>
      <c r="H444" s="5">
        <f t="shared" si="389"/>
        <v>0</v>
      </c>
      <c r="I444" s="6"/>
      <c r="J444" s="5">
        <f t="shared" si="390"/>
        <v>0</v>
      </c>
      <c r="K444" s="5">
        <f t="shared" si="391"/>
        <v>0</v>
      </c>
      <c r="L444" s="5">
        <f t="shared" si="392"/>
        <v>0</v>
      </c>
      <c r="M444" s="5">
        <f t="shared" si="393"/>
        <v>3</v>
      </c>
      <c r="N444" s="5">
        <f t="shared" si="394"/>
        <v>195.21</v>
      </c>
      <c r="O444" s="19" t="str">
        <f t="shared" si="395"/>
        <v xml:space="preserve"> </v>
      </c>
      <c r="P444" s="47">
        <f t="shared" si="387"/>
        <v>1</v>
      </c>
    </row>
    <row r="445" spans="1:16" ht="48" x14ac:dyDescent="0.2">
      <c r="A445" s="1" t="s">
        <v>525</v>
      </c>
      <c r="B445" s="7" t="s">
        <v>826</v>
      </c>
      <c r="C445" s="1" t="s">
        <v>509</v>
      </c>
      <c r="D445" s="27">
        <v>1</v>
      </c>
      <c r="E445" s="27">
        <v>304.39999999999998</v>
      </c>
      <c r="F445" s="27">
        <v>304.39999999999998</v>
      </c>
      <c r="G445" s="4"/>
      <c r="H445" s="5">
        <f t="shared" si="389"/>
        <v>0</v>
      </c>
      <c r="I445" s="6"/>
      <c r="J445" s="5">
        <f t="shared" si="390"/>
        <v>0</v>
      </c>
      <c r="K445" s="5">
        <f t="shared" si="391"/>
        <v>0</v>
      </c>
      <c r="L445" s="5">
        <f t="shared" si="392"/>
        <v>0</v>
      </c>
      <c r="M445" s="5">
        <f t="shared" si="393"/>
        <v>1</v>
      </c>
      <c r="N445" s="5">
        <f t="shared" si="394"/>
        <v>304.39999999999998</v>
      </c>
      <c r="O445" s="19" t="str">
        <f t="shared" si="395"/>
        <v xml:space="preserve"> </v>
      </c>
      <c r="P445" s="47">
        <f t="shared" si="387"/>
        <v>1</v>
      </c>
    </row>
    <row r="446" spans="1:16" ht="24" x14ac:dyDescent="0.2">
      <c r="A446" s="1" t="s">
        <v>526</v>
      </c>
      <c r="B446" s="7" t="s">
        <v>829</v>
      </c>
      <c r="C446" s="1" t="s">
        <v>28</v>
      </c>
      <c r="D446" s="27">
        <v>1</v>
      </c>
      <c r="E446" s="27">
        <v>27.94</v>
      </c>
      <c r="F446" s="27">
        <v>27.94</v>
      </c>
      <c r="G446" s="4"/>
      <c r="H446" s="5">
        <f t="shared" si="389"/>
        <v>0</v>
      </c>
      <c r="I446" s="6"/>
      <c r="J446" s="5">
        <f t="shared" si="390"/>
        <v>0</v>
      </c>
      <c r="K446" s="5">
        <f t="shared" si="391"/>
        <v>0</v>
      </c>
      <c r="L446" s="5">
        <f t="shared" si="392"/>
        <v>0</v>
      </c>
      <c r="M446" s="5">
        <f t="shared" si="393"/>
        <v>1</v>
      </c>
      <c r="N446" s="5">
        <f t="shared" si="394"/>
        <v>27.94</v>
      </c>
      <c r="O446" s="19" t="str">
        <f t="shared" si="395"/>
        <v xml:space="preserve"> </v>
      </c>
      <c r="P446" s="47">
        <f t="shared" si="387"/>
        <v>1</v>
      </c>
    </row>
    <row r="447" spans="1:16" ht="48" x14ac:dyDescent="0.2">
      <c r="A447" s="1" t="s">
        <v>527</v>
      </c>
      <c r="B447" s="7" t="s">
        <v>826</v>
      </c>
      <c r="C447" s="1" t="s">
        <v>509</v>
      </c>
      <c r="D447" s="27">
        <v>1</v>
      </c>
      <c r="E447" s="27">
        <v>304.39999999999998</v>
      </c>
      <c r="F447" s="27">
        <v>304.39999999999998</v>
      </c>
      <c r="G447" s="4"/>
      <c r="H447" s="5">
        <f t="shared" si="389"/>
        <v>0</v>
      </c>
      <c r="I447" s="6"/>
      <c r="J447" s="5">
        <f t="shared" si="390"/>
        <v>0</v>
      </c>
      <c r="K447" s="5">
        <f t="shared" si="391"/>
        <v>0</v>
      </c>
      <c r="L447" s="5">
        <f t="shared" si="392"/>
        <v>0</v>
      </c>
      <c r="M447" s="5">
        <f t="shared" si="393"/>
        <v>1</v>
      </c>
      <c r="N447" s="5">
        <f t="shared" si="394"/>
        <v>304.39999999999998</v>
      </c>
      <c r="O447" s="19" t="str">
        <f t="shared" si="395"/>
        <v xml:space="preserve"> </v>
      </c>
      <c r="P447" s="47">
        <f t="shared" si="387"/>
        <v>1</v>
      </c>
    </row>
    <row r="448" spans="1:16" ht="36" x14ac:dyDescent="0.2">
      <c r="A448" s="1" t="s">
        <v>528</v>
      </c>
      <c r="B448" s="7" t="s">
        <v>830</v>
      </c>
      <c r="C448" s="1" t="s">
        <v>28</v>
      </c>
      <c r="D448" s="27">
        <v>1</v>
      </c>
      <c r="E448" s="27">
        <v>48.18</v>
      </c>
      <c r="F448" s="27">
        <v>48.18</v>
      </c>
      <c r="G448" s="4"/>
      <c r="H448" s="5">
        <f t="shared" si="389"/>
        <v>0</v>
      </c>
      <c r="I448" s="6"/>
      <c r="J448" s="5">
        <f t="shared" si="390"/>
        <v>0</v>
      </c>
      <c r="K448" s="5">
        <f t="shared" si="391"/>
        <v>0</v>
      </c>
      <c r="L448" s="5">
        <f t="shared" si="392"/>
        <v>0</v>
      </c>
      <c r="M448" s="5">
        <f t="shared" si="393"/>
        <v>1</v>
      </c>
      <c r="N448" s="5">
        <f t="shared" si="394"/>
        <v>48.18</v>
      </c>
      <c r="O448" s="19" t="str">
        <f t="shared" si="395"/>
        <v xml:space="preserve"> </v>
      </c>
      <c r="P448" s="47">
        <f t="shared" si="387"/>
        <v>1</v>
      </c>
    </row>
    <row r="449" spans="1:16" ht="36" x14ac:dyDescent="0.2">
      <c r="A449" s="1" t="s">
        <v>529</v>
      </c>
      <c r="B449" s="7" t="s">
        <v>831</v>
      </c>
      <c r="C449" s="1" t="s">
        <v>28</v>
      </c>
      <c r="D449" s="27">
        <v>1</v>
      </c>
      <c r="E449" s="27">
        <v>36.979999999999997</v>
      </c>
      <c r="F449" s="27">
        <v>36.979999999999997</v>
      </c>
      <c r="G449" s="4"/>
      <c r="H449" s="5">
        <f t="shared" si="389"/>
        <v>0</v>
      </c>
      <c r="I449" s="6"/>
      <c r="J449" s="5">
        <f t="shared" si="390"/>
        <v>0</v>
      </c>
      <c r="K449" s="5">
        <f t="shared" si="391"/>
        <v>0</v>
      </c>
      <c r="L449" s="5">
        <f t="shared" si="392"/>
        <v>0</v>
      </c>
      <c r="M449" s="5">
        <f t="shared" si="393"/>
        <v>1</v>
      </c>
      <c r="N449" s="5">
        <f t="shared" si="394"/>
        <v>36.979999999999997</v>
      </c>
      <c r="O449" s="19" t="str">
        <f t="shared" si="395"/>
        <v xml:space="preserve"> </v>
      </c>
      <c r="P449" s="47">
        <f t="shared" si="387"/>
        <v>1</v>
      </c>
    </row>
    <row r="450" spans="1:16" ht="48" x14ac:dyDescent="0.2">
      <c r="A450" s="1" t="s">
        <v>530</v>
      </c>
      <c r="B450" s="7" t="s">
        <v>826</v>
      </c>
      <c r="C450" s="1" t="s">
        <v>509</v>
      </c>
      <c r="D450" s="27">
        <v>1</v>
      </c>
      <c r="E450" s="27">
        <v>304.39999999999998</v>
      </c>
      <c r="F450" s="27">
        <v>304.39999999999998</v>
      </c>
      <c r="G450" s="4"/>
      <c r="H450" s="5">
        <f t="shared" si="389"/>
        <v>0</v>
      </c>
      <c r="I450" s="6"/>
      <c r="J450" s="5">
        <f t="shared" si="390"/>
        <v>0</v>
      </c>
      <c r="K450" s="5">
        <f t="shared" si="391"/>
        <v>0</v>
      </c>
      <c r="L450" s="5">
        <f t="shared" si="392"/>
        <v>0</v>
      </c>
      <c r="M450" s="5">
        <f t="shared" si="393"/>
        <v>1</v>
      </c>
      <c r="N450" s="5">
        <f t="shared" si="394"/>
        <v>304.39999999999998</v>
      </c>
      <c r="O450" s="19" t="str">
        <f t="shared" si="395"/>
        <v xml:space="preserve"> </v>
      </c>
      <c r="P450" s="47">
        <f t="shared" si="387"/>
        <v>1</v>
      </c>
    </row>
    <row r="451" spans="1:16" ht="24" x14ac:dyDescent="0.2">
      <c r="A451" s="1" t="s">
        <v>531</v>
      </c>
      <c r="B451" s="7" t="s">
        <v>829</v>
      </c>
      <c r="C451" s="1" t="s">
        <v>28</v>
      </c>
      <c r="D451" s="27">
        <v>4</v>
      </c>
      <c r="E451" s="27">
        <v>27.94</v>
      </c>
      <c r="F451" s="27">
        <v>111.76</v>
      </c>
      <c r="G451" s="4"/>
      <c r="H451" s="5">
        <f t="shared" si="389"/>
        <v>0</v>
      </c>
      <c r="I451" s="6"/>
      <c r="J451" s="5">
        <f t="shared" si="390"/>
        <v>0</v>
      </c>
      <c r="K451" s="5">
        <f t="shared" si="391"/>
        <v>0</v>
      </c>
      <c r="L451" s="5">
        <f t="shared" si="392"/>
        <v>0</v>
      </c>
      <c r="M451" s="5">
        <f t="shared" si="393"/>
        <v>4</v>
      </c>
      <c r="N451" s="5">
        <f t="shared" si="394"/>
        <v>111.76</v>
      </c>
      <c r="O451" s="19" t="str">
        <f t="shared" si="395"/>
        <v xml:space="preserve"> </v>
      </c>
      <c r="P451" s="47">
        <f t="shared" si="387"/>
        <v>1</v>
      </c>
    </row>
    <row r="452" spans="1:16" ht="24" x14ac:dyDescent="0.2">
      <c r="A452" s="1" t="s">
        <v>532</v>
      </c>
      <c r="B452" s="7" t="s">
        <v>829</v>
      </c>
      <c r="C452" s="1" t="s">
        <v>28</v>
      </c>
      <c r="D452" s="27">
        <v>1</v>
      </c>
      <c r="E452" s="27">
        <v>27.94</v>
      </c>
      <c r="F452" s="27">
        <v>27.94</v>
      </c>
      <c r="G452" s="4"/>
      <c r="H452" s="5">
        <f t="shared" si="389"/>
        <v>0</v>
      </c>
      <c r="I452" s="6"/>
      <c r="J452" s="5">
        <f t="shared" si="390"/>
        <v>0</v>
      </c>
      <c r="K452" s="5">
        <f t="shared" si="391"/>
        <v>0</v>
      </c>
      <c r="L452" s="5">
        <f t="shared" si="392"/>
        <v>0</v>
      </c>
      <c r="M452" s="5">
        <f t="shared" si="393"/>
        <v>1</v>
      </c>
      <c r="N452" s="5">
        <f t="shared" si="394"/>
        <v>27.94</v>
      </c>
      <c r="O452" s="19" t="str">
        <f t="shared" si="395"/>
        <v xml:space="preserve"> </v>
      </c>
      <c r="P452" s="47">
        <f t="shared" si="387"/>
        <v>1</v>
      </c>
    </row>
    <row r="453" spans="1:16" ht="24" x14ac:dyDescent="0.2">
      <c r="A453" s="1" t="s">
        <v>533</v>
      </c>
      <c r="B453" s="7" t="s">
        <v>829</v>
      </c>
      <c r="C453" s="1" t="s">
        <v>28</v>
      </c>
      <c r="D453" s="27">
        <v>1</v>
      </c>
      <c r="E453" s="27">
        <v>27.94</v>
      </c>
      <c r="F453" s="27">
        <v>27.94</v>
      </c>
      <c r="G453" s="4"/>
      <c r="H453" s="5">
        <f t="shared" si="389"/>
        <v>0</v>
      </c>
      <c r="I453" s="6"/>
      <c r="J453" s="5">
        <f t="shared" si="390"/>
        <v>0</v>
      </c>
      <c r="K453" s="5">
        <f t="shared" si="391"/>
        <v>0</v>
      </c>
      <c r="L453" s="5">
        <f t="shared" si="392"/>
        <v>0</v>
      </c>
      <c r="M453" s="5">
        <f t="shared" si="393"/>
        <v>1</v>
      </c>
      <c r="N453" s="5">
        <f t="shared" si="394"/>
        <v>27.94</v>
      </c>
      <c r="O453" s="19" t="str">
        <f t="shared" si="395"/>
        <v xml:space="preserve"> </v>
      </c>
      <c r="P453" s="47">
        <f t="shared" si="387"/>
        <v>1</v>
      </c>
    </row>
    <row r="454" spans="1:16" ht="36" x14ac:dyDescent="0.2">
      <c r="A454" s="1" t="s">
        <v>534</v>
      </c>
      <c r="B454" s="7" t="s">
        <v>832</v>
      </c>
      <c r="C454" s="1" t="s">
        <v>28</v>
      </c>
      <c r="D454" s="27">
        <v>3</v>
      </c>
      <c r="E454" s="27">
        <v>65.069999999999993</v>
      </c>
      <c r="F454" s="27">
        <v>195.21</v>
      </c>
      <c r="G454" s="4"/>
      <c r="H454" s="5">
        <f t="shared" si="389"/>
        <v>0</v>
      </c>
      <c r="I454" s="6"/>
      <c r="J454" s="5">
        <f t="shared" si="390"/>
        <v>0</v>
      </c>
      <c r="K454" s="5">
        <f t="shared" si="391"/>
        <v>0</v>
      </c>
      <c r="L454" s="5">
        <f t="shared" si="392"/>
        <v>0</v>
      </c>
      <c r="M454" s="5">
        <f t="shared" si="393"/>
        <v>3</v>
      </c>
      <c r="N454" s="5">
        <f t="shared" si="394"/>
        <v>195.21</v>
      </c>
      <c r="O454" s="19" t="str">
        <f t="shared" si="395"/>
        <v xml:space="preserve"> </v>
      </c>
      <c r="P454" s="47">
        <f t="shared" si="387"/>
        <v>1</v>
      </c>
    </row>
    <row r="455" spans="1:16" ht="36" x14ac:dyDescent="0.2">
      <c r="A455" s="1" t="s">
        <v>535</v>
      </c>
      <c r="B455" s="7" t="s">
        <v>833</v>
      </c>
      <c r="C455" s="1" t="s">
        <v>28</v>
      </c>
      <c r="D455" s="27">
        <v>2</v>
      </c>
      <c r="E455" s="27">
        <v>853.8</v>
      </c>
      <c r="F455" s="28">
        <v>1707.6</v>
      </c>
      <c r="G455" s="4"/>
      <c r="H455" s="5">
        <f t="shared" si="389"/>
        <v>0</v>
      </c>
      <c r="I455" s="6"/>
      <c r="J455" s="5">
        <f t="shared" si="390"/>
        <v>0</v>
      </c>
      <c r="K455" s="5">
        <f t="shared" si="391"/>
        <v>0</v>
      </c>
      <c r="L455" s="5">
        <f t="shared" si="392"/>
        <v>0</v>
      </c>
      <c r="M455" s="5">
        <f t="shared" si="393"/>
        <v>2</v>
      </c>
      <c r="N455" s="5">
        <f t="shared" si="394"/>
        <v>1707.6</v>
      </c>
      <c r="O455" s="19" t="str">
        <f t="shared" si="395"/>
        <v xml:space="preserve"> </v>
      </c>
      <c r="P455" s="47">
        <f t="shared" si="387"/>
        <v>1</v>
      </c>
    </row>
    <row r="456" spans="1:16" ht="48" x14ac:dyDescent="0.2">
      <c r="A456" s="1" t="s">
        <v>536</v>
      </c>
      <c r="B456" s="7" t="s">
        <v>826</v>
      </c>
      <c r="C456" s="1" t="s">
        <v>509</v>
      </c>
      <c r="D456" s="27">
        <v>2</v>
      </c>
      <c r="E456" s="27">
        <v>304.39999999999998</v>
      </c>
      <c r="F456" s="27">
        <v>608.79999999999995</v>
      </c>
      <c r="G456" s="4"/>
      <c r="H456" s="5">
        <f t="shared" si="389"/>
        <v>0</v>
      </c>
      <c r="I456" s="6"/>
      <c r="J456" s="5">
        <f t="shared" si="390"/>
        <v>0</v>
      </c>
      <c r="K456" s="5">
        <f t="shared" si="391"/>
        <v>0</v>
      </c>
      <c r="L456" s="5">
        <f t="shared" si="392"/>
        <v>0</v>
      </c>
      <c r="M456" s="5">
        <f t="shared" si="393"/>
        <v>2</v>
      </c>
      <c r="N456" s="5">
        <f t="shared" si="394"/>
        <v>608.79999999999995</v>
      </c>
      <c r="O456" s="19" t="str">
        <f t="shared" si="395"/>
        <v xml:space="preserve"> </v>
      </c>
      <c r="P456" s="47">
        <f t="shared" si="387"/>
        <v>1</v>
      </c>
    </row>
    <row r="457" spans="1:16" ht="48" x14ac:dyDescent="0.2">
      <c r="A457" s="1" t="s">
        <v>537</v>
      </c>
      <c r="B457" s="7" t="s">
        <v>826</v>
      </c>
      <c r="C457" s="1" t="s">
        <v>509</v>
      </c>
      <c r="D457" s="27">
        <v>4</v>
      </c>
      <c r="E457" s="27">
        <v>304.39999999999998</v>
      </c>
      <c r="F457" s="28">
        <v>1217.5999999999999</v>
      </c>
      <c r="G457" s="4"/>
      <c r="H457" s="5">
        <f t="shared" si="389"/>
        <v>0</v>
      </c>
      <c r="I457" s="6"/>
      <c r="J457" s="5">
        <f t="shared" si="390"/>
        <v>0</v>
      </c>
      <c r="K457" s="5">
        <f t="shared" si="391"/>
        <v>0</v>
      </c>
      <c r="L457" s="5">
        <f t="shared" si="392"/>
        <v>0</v>
      </c>
      <c r="M457" s="5">
        <f t="shared" si="393"/>
        <v>4</v>
      </c>
      <c r="N457" s="5">
        <f t="shared" si="394"/>
        <v>1217.5999999999999</v>
      </c>
      <c r="O457" s="19" t="str">
        <f t="shared" si="395"/>
        <v xml:space="preserve"> </v>
      </c>
      <c r="P457" s="47">
        <f t="shared" si="387"/>
        <v>1</v>
      </c>
    </row>
    <row r="458" spans="1:16" ht="36" x14ac:dyDescent="0.2">
      <c r="A458" s="1" t="s">
        <v>538</v>
      </c>
      <c r="B458" s="7" t="s">
        <v>827</v>
      </c>
      <c r="C458" s="1" t="s">
        <v>509</v>
      </c>
      <c r="D458" s="27">
        <v>4</v>
      </c>
      <c r="E458" s="27">
        <v>307.36</v>
      </c>
      <c r="F458" s="28">
        <v>1229.44</v>
      </c>
      <c r="G458" s="4"/>
      <c r="H458" s="5">
        <f t="shared" si="389"/>
        <v>0</v>
      </c>
      <c r="I458" s="6"/>
      <c r="J458" s="5">
        <f t="shared" si="390"/>
        <v>0</v>
      </c>
      <c r="K458" s="5">
        <f t="shared" si="391"/>
        <v>0</v>
      </c>
      <c r="L458" s="5">
        <f t="shared" si="392"/>
        <v>0</v>
      </c>
      <c r="M458" s="5">
        <f t="shared" si="393"/>
        <v>4</v>
      </c>
      <c r="N458" s="5">
        <f t="shared" si="394"/>
        <v>1229.44</v>
      </c>
      <c r="O458" s="19" t="str">
        <f t="shared" si="395"/>
        <v xml:space="preserve"> </v>
      </c>
      <c r="P458" s="47">
        <f t="shared" si="387"/>
        <v>1</v>
      </c>
    </row>
    <row r="459" spans="1:16" ht="48" x14ac:dyDescent="0.2">
      <c r="A459" s="1" t="s">
        <v>539</v>
      </c>
      <c r="B459" s="7" t="s">
        <v>826</v>
      </c>
      <c r="C459" s="1" t="s">
        <v>509</v>
      </c>
      <c r="D459" s="27">
        <v>3</v>
      </c>
      <c r="E459" s="27">
        <v>304.39999999999998</v>
      </c>
      <c r="F459" s="27">
        <v>913.2</v>
      </c>
      <c r="G459" s="4"/>
      <c r="H459" s="5">
        <f t="shared" si="389"/>
        <v>0</v>
      </c>
      <c r="I459" s="6"/>
      <c r="J459" s="5">
        <f t="shared" si="390"/>
        <v>0</v>
      </c>
      <c r="K459" s="5">
        <f t="shared" si="391"/>
        <v>0</v>
      </c>
      <c r="L459" s="5">
        <f t="shared" si="392"/>
        <v>0</v>
      </c>
      <c r="M459" s="5">
        <f t="shared" si="393"/>
        <v>3</v>
      </c>
      <c r="N459" s="5">
        <f t="shared" si="394"/>
        <v>913.2</v>
      </c>
      <c r="O459" s="19" t="str">
        <f t="shared" si="395"/>
        <v xml:space="preserve"> </v>
      </c>
      <c r="P459" s="47">
        <f t="shared" si="387"/>
        <v>1</v>
      </c>
    </row>
    <row r="460" spans="1:16" ht="36" x14ac:dyDescent="0.2">
      <c r="A460" s="1" t="s">
        <v>540</v>
      </c>
      <c r="B460" s="7" t="s">
        <v>827</v>
      </c>
      <c r="C460" s="1" t="s">
        <v>509</v>
      </c>
      <c r="D460" s="27">
        <v>2</v>
      </c>
      <c r="E460" s="27">
        <v>307.36</v>
      </c>
      <c r="F460" s="27">
        <v>614.72</v>
      </c>
      <c r="G460" s="4"/>
      <c r="H460" s="5">
        <f t="shared" si="389"/>
        <v>0</v>
      </c>
      <c r="I460" s="6"/>
      <c r="J460" s="5">
        <f t="shared" si="390"/>
        <v>0</v>
      </c>
      <c r="K460" s="5">
        <f t="shared" si="391"/>
        <v>0</v>
      </c>
      <c r="L460" s="5">
        <f t="shared" si="392"/>
        <v>0</v>
      </c>
      <c r="M460" s="5">
        <f t="shared" si="393"/>
        <v>2</v>
      </c>
      <c r="N460" s="5">
        <f t="shared" si="394"/>
        <v>614.72</v>
      </c>
      <c r="O460" s="19" t="str">
        <f t="shared" si="395"/>
        <v xml:space="preserve"> </v>
      </c>
      <c r="P460" s="47">
        <f t="shared" si="387"/>
        <v>1</v>
      </c>
    </row>
    <row r="461" spans="1:16" ht="48" x14ac:dyDescent="0.2">
      <c r="A461" s="1" t="s">
        <v>541</v>
      </c>
      <c r="B461" s="7" t="s">
        <v>826</v>
      </c>
      <c r="C461" s="1" t="s">
        <v>509</v>
      </c>
      <c r="D461" s="27">
        <v>3</v>
      </c>
      <c r="E461" s="27">
        <v>304.39999999999998</v>
      </c>
      <c r="F461" s="27">
        <v>913.2</v>
      </c>
      <c r="G461" s="4"/>
      <c r="H461" s="5">
        <f t="shared" si="389"/>
        <v>0</v>
      </c>
      <c r="I461" s="6"/>
      <c r="J461" s="5">
        <f t="shared" si="390"/>
        <v>0</v>
      </c>
      <c r="K461" s="5">
        <f t="shared" si="391"/>
        <v>0</v>
      </c>
      <c r="L461" s="5">
        <f t="shared" si="392"/>
        <v>0</v>
      </c>
      <c r="M461" s="5">
        <f t="shared" si="393"/>
        <v>3</v>
      </c>
      <c r="N461" s="5">
        <f t="shared" si="394"/>
        <v>913.2</v>
      </c>
      <c r="O461" s="19" t="str">
        <f t="shared" si="395"/>
        <v xml:space="preserve"> </v>
      </c>
      <c r="P461" s="47">
        <f t="shared" si="387"/>
        <v>1</v>
      </c>
    </row>
    <row r="462" spans="1:16" ht="36" x14ac:dyDescent="0.2">
      <c r="A462" s="1" t="s">
        <v>542</v>
      </c>
      <c r="B462" s="7" t="s">
        <v>827</v>
      </c>
      <c r="C462" s="1" t="s">
        <v>509</v>
      </c>
      <c r="D462" s="27">
        <v>3</v>
      </c>
      <c r="E462" s="27">
        <v>307.36</v>
      </c>
      <c r="F462" s="27">
        <v>922.08</v>
      </c>
      <c r="G462" s="4"/>
      <c r="H462" s="5">
        <f t="shared" si="389"/>
        <v>0</v>
      </c>
      <c r="I462" s="6"/>
      <c r="J462" s="5">
        <f t="shared" si="390"/>
        <v>0</v>
      </c>
      <c r="K462" s="5">
        <f t="shared" si="391"/>
        <v>0</v>
      </c>
      <c r="L462" s="5">
        <f t="shared" si="392"/>
        <v>0</v>
      </c>
      <c r="M462" s="5">
        <f t="shared" si="393"/>
        <v>3</v>
      </c>
      <c r="N462" s="5">
        <f t="shared" si="394"/>
        <v>922.08</v>
      </c>
      <c r="O462" s="19" t="str">
        <f t="shared" si="395"/>
        <v xml:space="preserve"> </v>
      </c>
      <c r="P462" s="47">
        <f t="shared" si="387"/>
        <v>1</v>
      </c>
    </row>
    <row r="463" spans="1:16" ht="48" x14ac:dyDescent="0.2">
      <c r="A463" s="1" t="s">
        <v>543</v>
      </c>
      <c r="B463" s="7" t="s">
        <v>826</v>
      </c>
      <c r="C463" s="1" t="s">
        <v>509</v>
      </c>
      <c r="D463" s="27">
        <v>3</v>
      </c>
      <c r="E463" s="27">
        <v>304.39999999999998</v>
      </c>
      <c r="F463" s="27">
        <v>913.2</v>
      </c>
      <c r="G463" s="4"/>
      <c r="H463" s="5">
        <f t="shared" si="389"/>
        <v>0</v>
      </c>
      <c r="I463" s="6"/>
      <c r="J463" s="5">
        <f t="shared" si="390"/>
        <v>0</v>
      </c>
      <c r="K463" s="5">
        <f t="shared" si="391"/>
        <v>0</v>
      </c>
      <c r="L463" s="5">
        <f t="shared" si="392"/>
        <v>0</v>
      </c>
      <c r="M463" s="5">
        <f t="shared" si="393"/>
        <v>3</v>
      </c>
      <c r="N463" s="5">
        <f t="shared" si="394"/>
        <v>913.2</v>
      </c>
      <c r="O463" s="19" t="str">
        <f t="shared" si="395"/>
        <v xml:space="preserve"> </v>
      </c>
      <c r="P463" s="47">
        <f t="shared" si="387"/>
        <v>1</v>
      </c>
    </row>
    <row r="464" spans="1:16" ht="36" x14ac:dyDescent="0.2">
      <c r="A464" s="1" t="s">
        <v>544</v>
      </c>
      <c r="B464" s="7" t="s">
        <v>827</v>
      </c>
      <c r="C464" s="1" t="s">
        <v>509</v>
      </c>
      <c r="D464" s="27">
        <v>1</v>
      </c>
      <c r="E464" s="27">
        <v>307.36</v>
      </c>
      <c r="F464" s="27">
        <v>307.36</v>
      </c>
      <c r="G464" s="4"/>
      <c r="H464" s="5">
        <f t="shared" si="389"/>
        <v>0</v>
      </c>
      <c r="I464" s="6"/>
      <c r="J464" s="5">
        <f t="shared" si="390"/>
        <v>0</v>
      </c>
      <c r="K464" s="5">
        <f t="shared" si="391"/>
        <v>0</v>
      </c>
      <c r="L464" s="5">
        <f t="shared" si="392"/>
        <v>0</v>
      </c>
      <c r="M464" s="5">
        <f t="shared" si="393"/>
        <v>1</v>
      </c>
      <c r="N464" s="5">
        <f t="shared" si="394"/>
        <v>307.36</v>
      </c>
      <c r="O464" s="19" t="str">
        <f t="shared" si="395"/>
        <v xml:space="preserve"> </v>
      </c>
      <c r="P464" s="47">
        <f t="shared" si="387"/>
        <v>1</v>
      </c>
    </row>
    <row r="465" spans="1:16" ht="36" x14ac:dyDescent="0.2">
      <c r="A465" s="1" t="s">
        <v>545</v>
      </c>
      <c r="B465" s="7" t="s">
        <v>828</v>
      </c>
      <c r="C465" s="1" t="s">
        <v>28</v>
      </c>
      <c r="D465" s="27">
        <v>1</v>
      </c>
      <c r="E465" s="27">
        <v>65.069999999999993</v>
      </c>
      <c r="F465" s="27">
        <v>65.069999999999993</v>
      </c>
      <c r="G465" s="4"/>
      <c r="H465" s="5">
        <f t="shared" si="389"/>
        <v>0</v>
      </c>
      <c r="I465" s="6"/>
      <c r="J465" s="5">
        <f t="shared" si="390"/>
        <v>0</v>
      </c>
      <c r="K465" s="5">
        <f t="shared" si="391"/>
        <v>0</v>
      </c>
      <c r="L465" s="5">
        <f t="shared" si="392"/>
        <v>0</v>
      </c>
      <c r="M465" s="5">
        <f t="shared" si="393"/>
        <v>1</v>
      </c>
      <c r="N465" s="5">
        <f t="shared" si="394"/>
        <v>65.069999999999993</v>
      </c>
      <c r="O465" s="19" t="str">
        <f t="shared" si="395"/>
        <v xml:space="preserve"> </v>
      </c>
      <c r="P465" s="47">
        <f t="shared" si="387"/>
        <v>1</v>
      </c>
    </row>
    <row r="466" spans="1:16" ht="48" x14ac:dyDescent="0.2">
      <c r="A466" s="1" t="s">
        <v>546</v>
      </c>
      <c r="B466" s="7" t="s">
        <v>826</v>
      </c>
      <c r="C466" s="1" t="s">
        <v>509</v>
      </c>
      <c r="D466" s="27">
        <v>1</v>
      </c>
      <c r="E466" s="27">
        <v>304.39999999999998</v>
      </c>
      <c r="F466" s="27">
        <v>304.39999999999998</v>
      </c>
      <c r="G466" s="4"/>
      <c r="H466" s="5">
        <f t="shared" si="389"/>
        <v>0</v>
      </c>
      <c r="I466" s="6"/>
      <c r="J466" s="5">
        <f t="shared" si="390"/>
        <v>0</v>
      </c>
      <c r="K466" s="5">
        <f t="shared" si="391"/>
        <v>0</v>
      </c>
      <c r="L466" s="5">
        <f t="shared" si="392"/>
        <v>0</v>
      </c>
      <c r="M466" s="5">
        <f t="shared" si="393"/>
        <v>1</v>
      </c>
      <c r="N466" s="5">
        <f t="shared" si="394"/>
        <v>304.39999999999998</v>
      </c>
      <c r="O466" s="19" t="str">
        <f t="shared" si="395"/>
        <v xml:space="preserve"> </v>
      </c>
      <c r="P466" s="47">
        <f t="shared" si="387"/>
        <v>1</v>
      </c>
    </row>
    <row r="467" spans="1:16" ht="48" x14ac:dyDescent="0.2">
      <c r="A467" s="1" t="s">
        <v>547</v>
      </c>
      <c r="B467" s="7" t="s">
        <v>826</v>
      </c>
      <c r="C467" s="1" t="s">
        <v>509</v>
      </c>
      <c r="D467" s="27">
        <v>1</v>
      </c>
      <c r="E467" s="27">
        <v>304.39999999999998</v>
      </c>
      <c r="F467" s="27">
        <v>304.39999999999998</v>
      </c>
      <c r="G467" s="4"/>
      <c r="H467" s="5">
        <f t="shared" si="389"/>
        <v>0</v>
      </c>
      <c r="I467" s="6"/>
      <c r="J467" s="5">
        <f t="shared" si="390"/>
        <v>0</v>
      </c>
      <c r="K467" s="5">
        <f t="shared" si="391"/>
        <v>0</v>
      </c>
      <c r="L467" s="5">
        <f t="shared" si="392"/>
        <v>0</v>
      </c>
      <c r="M467" s="5">
        <f t="shared" si="393"/>
        <v>1</v>
      </c>
      <c r="N467" s="5">
        <f t="shared" si="394"/>
        <v>304.39999999999998</v>
      </c>
      <c r="O467" s="19" t="str">
        <f t="shared" si="395"/>
        <v xml:space="preserve"> </v>
      </c>
      <c r="P467" s="47">
        <f t="shared" si="387"/>
        <v>1</v>
      </c>
    </row>
    <row r="468" spans="1:16" ht="36" x14ac:dyDescent="0.2">
      <c r="A468" s="1" t="s">
        <v>548</v>
      </c>
      <c r="B468" s="7" t="s">
        <v>828</v>
      </c>
      <c r="C468" s="1" t="s">
        <v>28</v>
      </c>
      <c r="D468" s="27">
        <v>1</v>
      </c>
      <c r="E468" s="27">
        <v>65.069999999999993</v>
      </c>
      <c r="F468" s="27">
        <v>65.069999999999993</v>
      </c>
      <c r="G468" s="4"/>
      <c r="H468" s="5">
        <f t="shared" si="389"/>
        <v>0</v>
      </c>
      <c r="I468" s="6"/>
      <c r="J468" s="5">
        <f t="shared" si="390"/>
        <v>0</v>
      </c>
      <c r="K468" s="5">
        <f t="shared" si="391"/>
        <v>0</v>
      </c>
      <c r="L468" s="5">
        <f t="shared" si="392"/>
        <v>0</v>
      </c>
      <c r="M468" s="5">
        <f t="shared" si="393"/>
        <v>1</v>
      </c>
      <c r="N468" s="5">
        <f t="shared" si="394"/>
        <v>65.069999999999993</v>
      </c>
      <c r="O468" s="19" t="str">
        <f t="shared" si="395"/>
        <v xml:space="preserve"> </v>
      </c>
      <c r="P468" s="47">
        <f t="shared" si="387"/>
        <v>1</v>
      </c>
    </row>
    <row r="469" spans="1:16" ht="48" x14ac:dyDescent="0.2">
      <c r="A469" s="1" t="s">
        <v>549</v>
      </c>
      <c r="B469" s="7" t="s">
        <v>826</v>
      </c>
      <c r="C469" s="1" t="s">
        <v>509</v>
      </c>
      <c r="D469" s="27">
        <v>1</v>
      </c>
      <c r="E469" s="27">
        <v>304.39999999999998</v>
      </c>
      <c r="F469" s="27">
        <v>304.39999999999998</v>
      </c>
      <c r="G469" s="4"/>
      <c r="H469" s="5">
        <f t="shared" si="389"/>
        <v>0</v>
      </c>
      <c r="I469" s="6"/>
      <c r="J469" s="5">
        <f t="shared" si="390"/>
        <v>0</v>
      </c>
      <c r="K469" s="5">
        <f t="shared" si="391"/>
        <v>0</v>
      </c>
      <c r="L469" s="5">
        <f t="shared" si="392"/>
        <v>0</v>
      </c>
      <c r="M469" s="5">
        <f t="shared" si="393"/>
        <v>1</v>
      </c>
      <c r="N469" s="5">
        <f t="shared" si="394"/>
        <v>304.39999999999998</v>
      </c>
      <c r="O469" s="19" t="str">
        <f t="shared" si="395"/>
        <v xml:space="preserve"> </v>
      </c>
      <c r="P469" s="47">
        <f t="shared" si="387"/>
        <v>1</v>
      </c>
    </row>
    <row r="470" spans="1:16" ht="36" x14ac:dyDescent="0.2">
      <c r="A470" s="1" t="s">
        <v>550</v>
      </c>
      <c r="B470" s="7" t="s">
        <v>828</v>
      </c>
      <c r="C470" s="1" t="s">
        <v>28</v>
      </c>
      <c r="D470" s="27">
        <v>1</v>
      </c>
      <c r="E470" s="27">
        <v>65.069999999999993</v>
      </c>
      <c r="F470" s="27">
        <v>65.069999999999993</v>
      </c>
      <c r="G470" s="4"/>
      <c r="H470" s="5">
        <f t="shared" si="389"/>
        <v>0</v>
      </c>
      <c r="I470" s="6"/>
      <c r="J470" s="5">
        <f t="shared" si="390"/>
        <v>0</v>
      </c>
      <c r="K470" s="5">
        <f t="shared" si="391"/>
        <v>0</v>
      </c>
      <c r="L470" s="5">
        <f t="shared" si="392"/>
        <v>0</v>
      </c>
      <c r="M470" s="5">
        <f t="shared" si="393"/>
        <v>1</v>
      </c>
      <c r="N470" s="5">
        <f t="shared" si="394"/>
        <v>65.069999999999993</v>
      </c>
      <c r="O470" s="19" t="str">
        <f t="shared" si="395"/>
        <v xml:space="preserve"> </v>
      </c>
      <c r="P470" s="47">
        <f t="shared" si="387"/>
        <v>1</v>
      </c>
    </row>
    <row r="471" spans="1:16" ht="48" x14ac:dyDescent="0.2">
      <c r="A471" s="1" t="s">
        <v>551</v>
      </c>
      <c r="B471" s="7" t="s">
        <v>826</v>
      </c>
      <c r="C471" s="1" t="s">
        <v>509</v>
      </c>
      <c r="D471" s="27">
        <v>3</v>
      </c>
      <c r="E471" s="27">
        <v>304.39999999999998</v>
      </c>
      <c r="F471" s="27">
        <v>913.2</v>
      </c>
      <c r="G471" s="4"/>
      <c r="H471" s="5">
        <f t="shared" si="389"/>
        <v>0</v>
      </c>
      <c r="I471" s="6"/>
      <c r="J471" s="5">
        <f t="shared" si="390"/>
        <v>0</v>
      </c>
      <c r="K471" s="5">
        <f t="shared" si="391"/>
        <v>0</v>
      </c>
      <c r="L471" s="5">
        <f t="shared" si="392"/>
        <v>0</v>
      </c>
      <c r="M471" s="5">
        <f t="shared" si="393"/>
        <v>3</v>
      </c>
      <c r="N471" s="5">
        <f t="shared" si="394"/>
        <v>913.2</v>
      </c>
      <c r="O471" s="19" t="str">
        <f t="shared" si="395"/>
        <v xml:space="preserve"> </v>
      </c>
      <c r="P471" s="47">
        <f t="shared" si="387"/>
        <v>1</v>
      </c>
    </row>
    <row r="472" spans="1:16" ht="36" x14ac:dyDescent="0.2">
      <c r="A472" s="1" t="s">
        <v>552</v>
      </c>
      <c r="B472" s="7" t="s">
        <v>827</v>
      </c>
      <c r="C472" s="1" t="s">
        <v>509</v>
      </c>
      <c r="D472" s="27">
        <v>2</v>
      </c>
      <c r="E472" s="27">
        <v>307.36</v>
      </c>
      <c r="F472" s="27">
        <v>614.72</v>
      </c>
      <c r="G472" s="4"/>
      <c r="H472" s="5">
        <f t="shared" si="389"/>
        <v>0</v>
      </c>
      <c r="I472" s="6"/>
      <c r="J472" s="5">
        <f t="shared" si="390"/>
        <v>0</v>
      </c>
      <c r="K472" s="5">
        <f t="shared" si="391"/>
        <v>0</v>
      </c>
      <c r="L472" s="5">
        <f t="shared" si="392"/>
        <v>0</v>
      </c>
      <c r="M472" s="5">
        <f t="shared" si="393"/>
        <v>2</v>
      </c>
      <c r="N472" s="5">
        <f t="shared" si="394"/>
        <v>614.72</v>
      </c>
      <c r="O472" s="19" t="str">
        <f t="shared" si="395"/>
        <v xml:space="preserve"> </v>
      </c>
      <c r="P472" s="47">
        <f t="shared" si="387"/>
        <v>1</v>
      </c>
    </row>
    <row r="473" spans="1:16" ht="48" x14ac:dyDescent="0.2">
      <c r="A473" s="1" t="s">
        <v>553</v>
      </c>
      <c r="B473" s="7" t="s">
        <v>826</v>
      </c>
      <c r="C473" s="1" t="s">
        <v>509</v>
      </c>
      <c r="D473" s="27">
        <v>8</v>
      </c>
      <c r="E473" s="27">
        <v>304.39999999999998</v>
      </c>
      <c r="F473" s="28">
        <v>2435.1999999999998</v>
      </c>
      <c r="G473" s="4"/>
      <c r="H473" s="5">
        <f t="shared" si="389"/>
        <v>0</v>
      </c>
      <c r="I473" s="6"/>
      <c r="J473" s="5">
        <f t="shared" si="390"/>
        <v>0</v>
      </c>
      <c r="K473" s="5">
        <f t="shared" si="391"/>
        <v>0</v>
      </c>
      <c r="L473" s="5">
        <f t="shared" si="392"/>
        <v>0</v>
      </c>
      <c r="M473" s="5">
        <f t="shared" si="393"/>
        <v>8</v>
      </c>
      <c r="N473" s="5">
        <f t="shared" si="394"/>
        <v>2435.1999999999998</v>
      </c>
      <c r="O473" s="19" t="str">
        <f t="shared" si="395"/>
        <v xml:space="preserve"> </v>
      </c>
      <c r="P473" s="47">
        <f t="shared" si="387"/>
        <v>1</v>
      </c>
    </row>
    <row r="474" spans="1:16" ht="36" x14ac:dyDescent="0.2">
      <c r="A474" s="1" t="s">
        <v>554</v>
      </c>
      <c r="B474" s="7" t="s">
        <v>827</v>
      </c>
      <c r="C474" s="1" t="s">
        <v>509</v>
      </c>
      <c r="D474" s="27">
        <v>8</v>
      </c>
      <c r="E474" s="27">
        <v>307.36</v>
      </c>
      <c r="F474" s="28">
        <v>2458.88</v>
      </c>
      <c r="G474" s="4"/>
      <c r="H474" s="5">
        <f t="shared" si="389"/>
        <v>0</v>
      </c>
      <c r="I474" s="6"/>
      <c r="J474" s="5">
        <f t="shared" si="390"/>
        <v>0</v>
      </c>
      <c r="K474" s="5">
        <f t="shared" si="391"/>
        <v>0</v>
      </c>
      <c r="L474" s="5">
        <f t="shared" si="392"/>
        <v>0</v>
      </c>
      <c r="M474" s="5">
        <f t="shared" si="393"/>
        <v>8</v>
      </c>
      <c r="N474" s="5">
        <f t="shared" si="394"/>
        <v>2458.88</v>
      </c>
      <c r="O474" s="19" t="str">
        <f t="shared" si="395"/>
        <v xml:space="preserve"> </v>
      </c>
      <c r="P474" s="47">
        <f t="shared" si="387"/>
        <v>1</v>
      </c>
    </row>
    <row r="475" spans="1:16" ht="36" x14ac:dyDescent="0.2">
      <c r="A475" s="1" t="s">
        <v>555</v>
      </c>
      <c r="B475" s="7" t="s">
        <v>828</v>
      </c>
      <c r="C475" s="1" t="s">
        <v>28</v>
      </c>
      <c r="D475" s="27">
        <v>5</v>
      </c>
      <c r="E475" s="27">
        <v>65.069999999999993</v>
      </c>
      <c r="F475" s="27">
        <v>325.35000000000002</v>
      </c>
      <c r="G475" s="4"/>
      <c r="H475" s="5">
        <f t="shared" si="389"/>
        <v>0</v>
      </c>
      <c r="I475" s="6"/>
      <c r="J475" s="5">
        <f t="shared" si="390"/>
        <v>0</v>
      </c>
      <c r="K475" s="5">
        <f t="shared" si="391"/>
        <v>0</v>
      </c>
      <c r="L475" s="5">
        <f t="shared" si="392"/>
        <v>0</v>
      </c>
      <c r="M475" s="5">
        <f t="shared" si="393"/>
        <v>5</v>
      </c>
      <c r="N475" s="5">
        <f t="shared" si="394"/>
        <v>325.35000000000002</v>
      </c>
      <c r="O475" s="19" t="str">
        <f t="shared" si="395"/>
        <v xml:space="preserve"> </v>
      </c>
      <c r="P475" s="47">
        <f t="shared" si="387"/>
        <v>1</v>
      </c>
    </row>
    <row r="476" spans="1:16" ht="36" x14ac:dyDescent="0.2">
      <c r="A476" s="1" t="s">
        <v>556</v>
      </c>
      <c r="B476" s="7" t="s">
        <v>831</v>
      </c>
      <c r="C476" s="1" t="s">
        <v>28</v>
      </c>
      <c r="D476" s="27">
        <v>1</v>
      </c>
      <c r="E476" s="27">
        <v>36.979999999999997</v>
      </c>
      <c r="F476" s="27">
        <v>36.979999999999997</v>
      </c>
      <c r="G476" s="4"/>
      <c r="H476" s="5">
        <f t="shared" si="389"/>
        <v>0</v>
      </c>
      <c r="I476" s="6"/>
      <c r="J476" s="5">
        <f t="shared" si="390"/>
        <v>0</v>
      </c>
      <c r="K476" s="5">
        <f t="shared" si="391"/>
        <v>0</v>
      </c>
      <c r="L476" s="5">
        <f t="shared" si="392"/>
        <v>0</v>
      </c>
      <c r="M476" s="5">
        <f t="shared" si="393"/>
        <v>1</v>
      </c>
      <c r="N476" s="5">
        <f t="shared" si="394"/>
        <v>36.979999999999997</v>
      </c>
      <c r="O476" s="19" t="str">
        <f t="shared" si="395"/>
        <v xml:space="preserve"> </v>
      </c>
      <c r="P476" s="47">
        <f t="shared" si="387"/>
        <v>1</v>
      </c>
    </row>
    <row r="477" spans="1:16" ht="36" x14ac:dyDescent="0.2">
      <c r="A477" s="1" t="s">
        <v>557</v>
      </c>
      <c r="B477" s="7" t="s">
        <v>830</v>
      </c>
      <c r="C477" s="1" t="s">
        <v>28</v>
      </c>
      <c r="D477" s="27">
        <v>1</v>
      </c>
      <c r="E477" s="27">
        <v>48.18</v>
      </c>
      <c r="F477" s="27">
        <v>48.18</v>
      </c>
      <c r="G477" s="4"/>
      <c r="H477" s="5">
        <f t="shared" si="389"/>
        <v>0</v>
      </c>
      <c r="I477" s="6"/>
      <c r="J477" s="5">
        <f t="shared" si="390"/>
        <v>0</v>
      </c>
      <c r="K477" s="5">
        <f t="shared" si="391"/>
        <v>0</v>
      </c>
      <c r="L477" s="5">
        <f t="shared" si="392"/>
        <v>0</v>
      </c>
      <c r="M477" s="5">
        <f t="shared" si="393"/>
        <v>1</v>
      </c>
      <c r="N477" s="5">
        <f t="shared" si="394"/>
        <v>48.18</v>
      </c>
      <c r="O477" s="19" t="str">
        <f t="shared" si="395"/>
        <v xml:space="preserve"> </v>
      </c>
      <c r="P477" s="47">
        <f t="shared" si="387"/>
        <v>1</v>
      </c>
    </row>
    <row r="478" spans="1:16" ht="48" x14ac:dyDescent="0.2">
      <c r="A478" s="1" t="s">
        <v>558</v>
      </c>
      <c r="B478" s="7" t="s">
        <v>826</v>
      </c>
      <c r="C478" s="1" t="s">
        <v>509</v>
      </c>
      <c r="D478" s="27">
        <v>2</v>
      </c>
      <c r="E478" s="27">
        <v>304.39999999999998</v>
      </c>
      <c r="F478" s="27">
        <v>608.79999999999995</v>
      </c>
      <c r="G478" s="4"/>
      <c r="H478" s="5">
        <f t="shared" si="389"/>
        <v>0</v>
      </c>
      <c r="I478" s="6"/>
      <c r="J478" s="5">
        <f t="shared" si="390"/>
        <v>0</v>
      </c>
      <c r="K478" s="5">
        <f t="shared" si="391"/>
        <v>0</v>
      </c>
      <c r="L478" s="5">
        <f t="shared" si="392"/>
        <v>0</v>
      </c>
      <c r="M478" s="5">
        <f t="shared" si="393"/>
        <v>2</v>
      </c>
      <c r="N478" s="5">
        <f t="shared" si="394"/>
        <v>608.79999999999995</v>
      </c>
      <c r="O478" s="19" t="str">
        <f t="shared" si="395"/>
        <v xml:space="preserve"> </v>
      </c>
      <c r="P478" s="47">
        <f t="shared" si="387"/>
        <v>1</v>
      </c>
    </row>
    <row r="479" spans="1:16" ht="36" x14ac:dyDescent="0.2">
      <c r="A479" s="1" t="s">
        <v>559</v>
      </c>
      <c r="B479" s="7" t="s">
        <v>828</v>
      </c>
      <c r="C479" s="1" t="s">
        <v>28</v>
      </c>
      <c r="D479" s="27">
        <v>4</v>
      </c>
      <c r="E479" s="27">
        <v>65.069999999999993</v>
      </c>
      <c r="F479" s="27">
        <v>260.27999999999997</v>
      </c>
      <c r="G479" s="4"/>
      <c r="H479" s="5">
        <f t="shared" si="389"/>
        <v>0</v>
      </c>
      <c r="I479" s="6"/>
      <c r="J479" s="5">
        <f t="shared" si="390"/>
        <v>0</v>
      </c>
      <c r="K479" s="5">
        <f t="shared" si="391"/>
        <v>0</v>
      </c>
      <c r="L479" s="5">
        <f t="shared" si="392"/>
        <v>0</v>
      </c>
      <c r="M479" s="5">
        <f t="shared" si="393"/>
        <v>4</v>
      </c>
      <c r="N479" s="5">
        <f t="shared" si="394"/>
        <v>260.27999999999997</v>
      </c>
      <c r="O479" s="19" t="str">
        <f t="shared" si="395"/>
        <v xml:space="preserve"> </v>
      </c>
      <c r="P479" s="47">
        <f t="shared" si="387"/>
        <v>1</v>
      </c>
    </row>
    <row r="480" spans="1:16" ht="36" x14ac:dyDescent="0.2">
      <c r="A480" s="1" t="s">
        <v>560</v>
      </c>
      <c r="B480" s="7" t="s">
        <v>833</v>
      </c>
      <c r="C480" s="1" t="s">
        <v>28</v>
      </c>
      <c r="D480" s="27">
        <v>1</v>
      </c>
      <c r="E480" s="27">
        <v>853.8</v>
      </c>
      <c r="F480" s="27">
        <v>853.8</v>
      </c>
      <c r="G480" s="4"/>
      <c r="H480" s="5">
        <f t="shared" si="389"/>
        <v>0</v>
      </c>
      <c r="I480" s="6"/>
      <c r="J480" s="5">
        <f t="shared" si="390"/>
        <v>0</v>
      </c>
      <c r="K480" s="5">
        <f t="shared" si="391"/>
        <v>0</v>
      </c>
      <c r="L480" s="5">
        <f t="shared" si="392"/>
        <v>0</v>
      </c>
      <c r="M480" s="5">
        <f t="shared" si="393"/>
        <v>1</v>
      </c>
      <c r="N480" s="5">
        <f t="shared" si="394"/>
        <v>853.8</v>
      </c>
      <c r="O480" s="19" t="str">
        <f t="shared" si="395"/>
        <v xml:space="preserve"> </v>
      </c>
      <c r="P480" s="47">
        <f t="shared" si="387"/>
        <v>1</v>
      </c>
    </row>
    <row r="481" spans="1:16" ht="24" x14ac:dyDescent="0.2">
      <c r="A481" s="1" t="s">
        <v>561</v>
      </c>
      <c r="B481" s="7" t="s">
        <v>834</v>
      </c>
      <c r="C481" s="1" t="s">
        <v>28</v>
      </c>
      <c r="D481" s="27">
        <v>1</v>
      </c>
      <c r="E481" s="27">
        <v>51.38</v>
      </c>
      <c r="F481" s="27">
        <v>51.38</v>
      </c>
      <c r="G481" s="4"/>
      <c r="H481" s="5">
        <f t="shared" si="389"/>
        <v>0</v>
      </c>
      <c r="I481" s="6"/>
      <c r="J481" s="5">
        <f t="shared" si="390"/>
        <v>0</v>
      </c>
      <c r="K481" s="5">
        <f t="shared" si="391"/>
        <v>0</v>
      </c>
      <c r="L481" s="5">
        <f t="shared" si="392"/>
        <v>0</v>
      </c>
      <c r="M481" s="5">
        <f t="shared" si="393"/>
        <v>1</v>
      </c>
      <c r="N481" s="5">
        <f t="shared" si="394"/>
        <v>51.38</v>
      </c>
      <c r="O481" s="19" t="str">
        <f t="shared" si="395"/>
        <v xml:space="preserve"> </v>
      </c>
      <c r="P481" s="47">
        <f t="shared" si="387"/>
        <v>1</v>
      </c>
    </row>
    <row r="482" spans="1:16" ht="36" x14ac:dyDescent="0.2">
      <c r="A482" s="1" t="s">
        <v>562</v>
      </c>
      <c r="B482" s="3" t="s">
        <v>563</v>
      </c>
      <c r="C482" s="1" t="s">
        <v>28</v>
      </c>
      <c r="D482" s="27">
        <v>1</v>
      </c>
      <c r="E482" s="27">
        <v>7244.62</v>
      </c>
      <c r="F482" s="28">
        <v>7244.62</v>
      </c>
      <c r="G482" s="4"/>
      <c r="H482" s="5">
        <f t="shared" si="389"/>
        <v>0</v>
      </c>
      <c r="I482" s="6"/>
      <c r="J482" s="5">
        <f t="shared" si="390"/>
        <v>0</v>
      </c>
      <c r="K482" s="5">
        <f t="shared" si="391"/>
        <v>0</v>
      </c>
      <c r="L482" s="5">
        <f t="shared" si="392"/>
        <v>0</v>
      </c>
      <c r="M482" s="5">
        <f t="shared" si="393"/>
        <v>1</v>
      </c>
      <c r="N482" s="5">
        <f t="shared" si="394"/>
        <v>7244.62</v>
      </c>
      <c r="O482" s="19" t="str">
        <f t="shared" si="395"/>
        <v xml:space="preserve"> </v>
      </c>
      <c r="P482" s="47">
        <f t="shared" si="387"/>
        <v>1</v>
      </c>
    </row>
    <row r="483" spans="1:16" ht="24" x14ac:dyDescent="0.2">
      <c r="A483" s="1" t="s">
        <v>564</v>
      </c>
      <c r="B483" s="7" t="s">
        <v>835</v>
      </c>
      <c r="C483" s="1" t="s">
        <v>28</v>
      </c>
      <c r="D483" s="27">
        <v>1</v>
      </c>
      <c r="E483" s="27">
        <v>853.02</v>
      </c>
      <c r="F483" s="27">
        <v>853.02</v>
      </c>
      <c r="G483" s="4"/>
      <c r="H483" s="5">
        <f t="shared" si="389"/>
        <v>0</v>
      </c>
      <c r="I483" s="6"/>
      <c r="J483" s="5">
        <f t="shared" si="390"/>
        <v>0</v>
      </c>
      <c r="K483" s="5">
        <f t="shared" si="391"/>
        <v>0</v>
      </c>
      <c r="L483" s="5">
        <f t="shared" si="392"/>
        <v>0</v>
      </c>
      <c r="M483" s="5">
        <f t="shared" si="393"/>
        <v>1</v>
      </c>
      <c r="N483" s="5">
        <f t="shared" si="394"/>
        <v>853.02</v>
      </c>
      <c r="O483" s="19" t="str">
        <f t="shared" si="395"/>
        <v xml:space="preserve"> </v>
      </c>
      <c r="P483" s="47">
        <f t="shared" si="387"/>
        <v>1</v>
      </c>
    </row>
    <row r="484" spans="1:16" ht="24" x14ac:dyDescent="0.2">
      <c r="A484" s="1" t="s">
        <v>565</v>
      </c>
      <c r="B484" s="7" t="s">
        <v>836</v>
      </c>
      <c r="C484" s="1" t="s">
        <v>28</v>
      </c>
      <c r="D484" s="27">
        <v>1</v>
      </c>
      <c r="E484" s="27">
        <v>1571.96</v>
      </c>
      <c r="F484" s="28">
        <v>1571.96</v>
      </c>
      <c r="G484" s="4"/>
      <c r="H484" s="5">
        <f t="shared" si="389"/>
        <v>0</v>
      </c>
      <c r="I484" s="6"/>
      <c r="J484" s="5">
        <f t="shared" si="390"/>
        <v>0</v>
      </c>
      <c r="K484" s="5">
        <f t="shared" si="391"/>
        <v>0</v>
      </c>
      <c r="L484" s="5">
        <f t="shared" si="392"/>
        <v>0</v>
      </c>
      <c r="M484" s="5">
        <f t="shared" si="393"/>
        <v>1</v>
      </c>
      <c r="N484" s="5">
        <f t="shared" si="394"/>
        <v>1571.96</v>
      </c>
      <c r="O484" s="19" t="str">
        <f t="shared" si="395"/>
        <v xml:space="preserve"> </v>
      </c>
      <c r="P484" s="47">
        <f t="shared" si="387"/>
        <v>1</v>
      </c>
    </row>
    <row r="485" spans="1:16" x14ac:dyDescent="0.2">
      <c r="A485" s="29" t="s">
        <v>566</v>
      </c>
      <c r="B485" s="8" t="s">
        <v>567</v>
      </c>
      <c r="C485" s="30"/>
      <c r="D485" s="30"/>
      <c r="E485" s="30"/>
      <c r="F485" s="34">
        <f>SUM(F486:F558)</f>
        <v>53150.09</v>
      </c>
      <c r="G485" s="30"/>
      <c r="H485" s="34">
        <f>SUM(H486:H558)</f>
        <v>0</v>
      </c>
      <c r="I485" s="30"/>
      <c r="J485" s="34">
        <f>SUM(J486:J558)</f>
        <v>0</v>
      </c>
      <c r="K485" s="30"/>
      <c r="L485" s="34">
        <f>SUM(L486:L558)</f>
        <v>0</v>
      </c>
      <c r="M485" s="30"/>
      <c r="N485" s="34">
        <v>53150.09</v>
      </c>
      <c r="O485" s="20" t="str">
        <f t="shared" si="395"/>
        <v xml:space="preserve"> </v>
      </c>
      <c r="P485" s="46">
        <f t="shared" si="387"/>
        <v>1</v>
      </c>
    </row>
    <row r="486" spans="1:16" ht="36" x14ac:dyDescent="0.2">
      <c r="A486" s="1" t="s">
        <v>568</v>
      </c>
      <c r="B486" s="7" t="s">
        <v>837</v>
      </c>
      <c r="C486" s="1" t="s">
        <v>28</v>
      </c>
      <c r="D486" s="27">
        <v>4</v>
      </c>
      <c r="E486" s="27">
        <v>413.62</v>
      </c>
      <c r="F486" s="28">
        <v>1654.48</v>
      </c>
      <c r="G486" s="4"/>
      <c r="H486" s="5">
        <f t="shared" ref="H486:H549" si="396">ROUND(G486*E486,2)</f>
        <v>0</v>
      </c>
      <c r="I486" s="6"/>
      <c r="J486" s="5">
        <f t="shared" ref="J486:J549" si="397">ROUND(I486*E486,2)</f>
        <v>0</v>
      </c>
      <c r="K486" s="5">
        <f t="shared" ref="K486:K549" si="398">G486+I486</f>
        <v>0</v>
      </c>
      <c r="L486" s="5">
        <f t="shared" ref="L486:L549" si="399">H486+J486</f>
        <v>0</v>
      </c>
      <c r="M486" s="5">
        <f t="shared" ref="M486:M549" si="400">D486-K486</f>
        <v>4</v>
      </c>
      <c r="N486" s="5">
        <f t="shared" ref="N486:N549" si="401">F486-L486</f>
        <v>1654.48</v>
      </c>
      <c r="O486" s="19" t="str">
        <f t="shared" si="395"/>
        <v xml:space="preserve"> </v>
      </c>
      <c r="P486" s="47">
        <f t="shared" si="387"/>
        <v>1</v>
      </c>
    </row>
    <row r="487" spans="1:16" ht="24" x14ac:dyDescent="0.2">
      <c r="A487" s="1" t="s">
        <v>569</v>
      </c>
      <c r="B487" s="7" t="s">
        <v>834</v>
      </c>
      <c r="C487" s="1" t="s">
        <v>28</v>
      </c>
      <c r="D487" s="27">
        <v>1</v>
      </c>
      <c r="E487" s="27">
        <v>51.38</v>
      </c>
      <c r="F487" s="27">
        <v>51.38</v>
      </c>
      <c r="G487" s="4"/>
      <c r="H487" s="5">
        <f t="shared" si="396"/>
        <v>0</v>
      </c>
      <c r="I487" s="6"/>
      <c r="J487" s="5">
        <f t="shared" si="397"/>
        <v>0</v>
      </c>
      <c r="K487" s="5">
        <f t="shared" si="398"/>
        <v>0</v>
      </c>
      <c r="L487" s="5">
        <f t="shared" si="399"/>
        <v>0</v>
      </c>
      <c r="M487" s="5">
        <f t="shared" si="400"/>
        <v>1</v>
      </c>
      <c r="N487" s="5">
        <f t="shared" si="401"/>
        <v>51.38</v>
      </c>
      <c r="O487" s="19" t="str">
        <f t="shared" si="395"/>
        <v xml:space="preserve"> </v>
      </c>
      <c r="P487" s="47">
        <f t="shared" ref="P487:P550" si="402">IF((N487/F487)=0," ",(N487/F487))</f>
        <v>1</v>
      </c>
    </row>
    <row r="488" spans="1:16" ht="24" x14ac:dyDescent="0.2">
      <c r="A488" s="1" t="s">
        <v>570</v>
      </c>
      <c r="B488" s="7" t="s">
        <v>838</v>
      </c>
      <c r="C488" s="1" t="s">
        <v>509</v>
      </c>
      <c r="D488" s="27">
        <v>1</v>
      </c>
      <c r="E488" s="27">
        <v>307.94</v>
      </c>
      <c r="F488" s="27">
        <v>307.94</v>
      </c>
      <c r="G488" s="4"/>
      <c r="H488" s="5">
        <f t="shared" si="396"/>
        <v>0</v>
      </c>
      <c r="I488" s="6"/>
      <c r="J488" s="5">
        <f t="shared" si="397"/>
        <v>0</v>
      </c>
      <c r="K488" s="5">
        <f t="shared" si="398"/>
        <v>0</v>
      </c>
      <c r="L488" s="5">
        <f t="shared" si="399"/>
        <v>0</v>
      </c>
      <c r="M488" s="5">
        <f t="shared" si="400"/>
        <v>1</v>
      </c>
      <c r="N488" s="5">
        <f t="shared" si="401"/>
        <v>307.94</v>
      </c>
      <c r="O488" s="19" t="str">
        <f t="shared" si="395"/>
        <v xml:space="preserve"> </v>
      </c>
      <c r="P488" s="47">
        <f t="shared" si="402"/>
        <v>1</v>
      </c>
    </row>
    <row r="489" spans="1:16" ht="36" x14ac:dyDescent="0.2">
      <c r="A489" s="1" t="s">
        <v>571</v>
      </c>
      <c r="B489" s="7" t="s">
        <v>839</v>
      </c>
      <c r="C489" s="1" t="s">
        <v>28</v>
      </c>
      <c r="D489" s="27">
        <v>1</v>
      </c>
      <c r="E489" s="27">
        <v>145.29</v>
      </c>
      <c r="F489" s="27">
        <v>145.29</v>
      </c>
      <c r="G489" s="4"/>
      <c r="H489" s="5">
        <f t="shared" si="396"/>
        <v>0</v>
      </c>
      <c r="I489" s="6"/>
      <c r="J489" s="5">
        <f t="shared" si="397"/>
        <v>0</v>
      </c>
      <c r="K489" s="5">
        <f t="shared" si="398"/>
        <v>0</v>
      </c>
      <c r="L489" s="5">
        <f t="shared" si="399"/>
        <v>0</v>
      </c>
      <c r="M489" s="5">
        <f t="shared" si="400"/>
        <v>1</v>
      </c>
      <c r="N489" s="5">
        <f t="shared" si="401"/>
        <v>145.29</v>
      </c>
      <c r="O489" s="19" t="str">
        <f t="shared" si="395"/>
        <v xml:space="preserve"> </v>
      </c>
      <c r="P489" s="47">
        <f t="shared" si="402"/>
        <v>1</v>
      </c>
    </row>
    <row r="490" spans="1:16" ht="36" x14ac:dyDescent="0.2">
      <c r="A490" s="1" t="s">
        <v>572</v>
      </c>
      <c r="B490" s="7" t="s">
        <v>837</v>
      </c>
      <c r="C490" s="1" t="s">
        <v>28</v>
      </c>
      <c r="D490" s="27">
        <v>2</v>
      </c>
      <c r="E490" s="27">
        <v>413.62</v>
      </c>
      <c r="F490" s="27">
        <v>827.24</v>
      </c>
      <c r="G490" s="4"/>
      <c r="H490" s="5">
        <f t="shared" si="396"/>
        <v>0</v>
      </c>
      <c r="I490" s="6"/>
      <c r="J490" s="5">
        <f t="shared" si="397"/>
        <v>0</v>
      </c>
      <c r="K490" s="5">
        <f t="shared" si="398"/>
        <v>0</v>
      </c>
      <c r="L490" s="5">
        <f t="shared" si="399"/>
        <v>0</v>
      </c>
      <c r="M490" s="5">
        <f t="shared" si="400"/>
        <v>2</v>
      </c>
      <c r="N490" s="5">
        <f t="shared" si="401"/>
        <v>827.24</v>
      </c>
      <c r="O490" s="19" t="str">
        <f t="shared" si="395"/>
        <v xml:space="preserve"> </v>
      </c>
      <c r="P490" s="47">
        <f t="shared" si="402"/>
        <v>1</v>
      </c>
    </row>
    <row r="491" spans="1:16" ht="24" x14ac:dyDescent="0.2">
      <c r="A491" s="1" t="s">
        <v>573</v>
      </c>
      <c r="B491" s="7" t="s">
        <v>838</v>
      </c>
      <c r="C491" s="1" t="s">
        <v>509</v>
      </c>
      <c r="D491" s="27">
        <v>1</v>
      </c>
      <c r="E491" s="27">
        <v>307.94</v>
      </c>
      <c r="F491" s="27">
        <v>307.94</v>
      </c>
      <c r="G491" s="4"/>
      <c r="H491" s="5">
        <f t="shared" si="396"/>
        <v>0</v>
      </c>
      <c r="I491" s="6"/>
      <c r="J491" s="5">
        <f t="shared" si="397"/>
        <v>0</v>
      </c>
      <c r="K491" s="5">
        <f t="shared" si="398"/>
        <v>0</v>
      </c>
      <c r="L491" s="5">
        <f t="shared" si="399"/>
        <v>0</v>
      </c>
      <c r="M491" s="5">
        <f t="shared" si="400"/>
        <v>1</v>
      </c>
      <c r="N491" s="5">
        <f t="shared" si="401"/>
        <v>307.94</v>
      </c>
      <c r="O491" s="19" t="str">
        <f t="shared" si="395"/>
        <v xml:space="preserve"> </v>
      </c>
      <c r="P491" s="47">
        <f t="shared" si="402"/>
        <v>1</v>
      </c>
    </row>
    <row r="492" spans="1:16" ht="36" x14ac:dyDescent="0.2">
      <c r="A492" s="1" t="s">
        <v>574</v>
      </c>
      <c r="B492" s="7" t="s">
        <v>837</v>
      </c>
      <c r="C492" s="1" t="s">
        <v>28</v>
      </c>
      <c r="D492" s="27">
        <v>2</v>
      </c>
      <c r="E492" s="27">
        <v>413.62</v>
      </c>
      <c r="F492" s="27">
        <v>827.24</v>
      </c>
      <c r="G492" s="4"/>
      <c r="H492" s="5">
        <f t="shared" si="396"/>
        <v>0</v>
      </c>
      <c r="I492" s="6"/>
      <c r="J492" s="5">
        <f t="shared" si="397"/>
        <v>0</v>
      </c>
      <c r="K492" s="5">
        <f t="shared" si="398"/>
        <v>0</v>
      </c>
      <c r="L492" s="5">
        <f t="shared" si="399"/>
        <v>0</v>
      </c>
      <c r="M492" s="5">
        <f t="shared" si="400"/>
        <v>2</v>
      </c>
      <c r="N492" s="5">
        <f t="shared" si="401"/>
        <v>827.24</v>
      </c>
      <c r="O492" s="19" t="str">
        <f t="shared" si="395"/>
        <v xml:space="preserve"> </v>
      </c>
      <c r="P492" s="47">
        <f t="shared" si="402"/>
        <v>1</v>
      </c>
    </row>
    <row r="493" spans="1:16" ht="24" x14ac:dyDescent="0.2">
      <c r="A493" s="1" t="s">
        <v>575</v>
      </c>
      <c r="B493" s="7" t="s">
        <v>838</v>
      </c>
      <c r="C493" s="1" t="s">
        <v>509</v>
      </c>
      <c r="D493" s="27">
        <v>1</v>
      </c>
      <c r="E493" s="27">
        <v>307.94</v>
      </c>
      <c r="F493" s="27">
        <v>307.94</v>
      </c>
      <c r="G493" s="4"/>
      <c r="H493" s="5">
        <f t="shared" si="396"/>
        <v>0</v>
      </c>
      <c r="I493" s="6"/>
      <c r="J493" s="5">
        <f t="shared" si="397"/>
        <v>0</v>
      </c>
      <c r="K493" s="5">
        <f t="shared" si="398"/>
        <v>0</v>
      </c>
      <c r="L493" s="5">
        <f t="shared" si="399"/>
        <v>0</v>
      </c>
      <c r="M493" s="5">
        <f t="shared" si="400"/>
        <v>1</v>
      </c>
      <c r="N493" s="5">
        <f t="shared" si="401"/>
        <v>307.94</v>
      </c>
      <c r="O493" s="19" t="str">
        <f t="shared" ref="O493:O556" si="403">IF((L493/F493)=0," ",(L493/F493))</f>
        <v xml:space="preserve"> </v>
      </c>
      <c r="P493" s="47">
        <f t="shared" si="402"/>
        <v>1</v>
      </c>
    </row>
    <row r="494" spans="1:16" ht="36" x14ac:dyDescent="0.2">
      <c r="A494" s="1" t="s">
        <v>576</v>
      </c>
      <c r="B494" s="7" t="s">
        <v>837</v>
      </c>
      <c r="C494" s="1" t="s">
        <v>28</v>
      </c>
      <c r="D494" s="27">
        <v>1</v>
      </c>
      <c r="E494" s="27">
        <v>413.62</v>
      </c>
      <c r="F494" s="27">
        <v>413.62</v>
      </c>
      <c r="G494" s="4"/>
      <c r="H494" s="5">
        <f t="shared" si="396"/>
        <v>0</v>
      </c>
      <c r="I494" s="6"/>
      <c r="J494" s="5">
        <f t="shared" si="397"/>
        <v>0</v>
      </c>
      <c r="K494" s="5">
        <f t="shared" si="398"/>
        <v>0</v>
      </c>
      <c r="L494" s="5">
        <f t="shared" si="399"/>
        <v>0</v>
      </c>
      <c r="M494" s="5">
        <f t="shared" si="400"/>
        <v>1</v>
      </c>
      <c r="N494" s="5">
        <f t="shared" si="401"/>
        <v>413.62</v>
      </c>
      <c r="O494" s="19" t="str">
        <f t="shared" si="403"/>
        <v xml:space="preserve"> </v>
      </c>
      <c r="P494" s="47">
        <f t="shared" si="402"/>
        <v>1</v>
      </c>
    </row>
    <row r="495" spans="1:16" ht="24" x14ac:dyDescent="0.2">
      <c r="A495" s="1" t="s">
        <v>577</v>
      </c>
      <c r="B495" s="7" t="s">
        <v>838</v>
      </c>
      <c r="C495" s="1" t="s">
        <v>509</v>
      </c>
      <c r="D495" s="27">
        <v>1</v>
      </c>
      <c r="E495" s="27">
        <v>307.94</v>
      </c>
      <c r="F495" s="27">
        <v>307.94</v>
      </c>
      <c r="G495" s="4"/>
      <c r="H495" s="5">
        <f t="shared" si="396"/>
        <v>0</v>
      </c>
      <c r="I495" s="6"/>
      <c r="J495" s="5">
        <f t="shared" si="397"/>
        <v>0</v>
      </c>
      <c r="K495" s="5">
        <f t="shared" si="398"/>
        <v>0</v>
      </c>
      <c r="L495" s="5">
        <f t="shared" si="399"/>
        <v>0</v>
      </c>
      <c r="M495" s="5">
        <f t="shared" si="400"/>
        <v>1</v>
      </c>
      <c r="N495" s="5">
        <f t="shared" si="401"/>
        <v>307.94</v>
      </c>
      <c r="O495" s="19" t="str">
        <f t="shared" si="403"/>
        <v xml:space="preserve"> </v>
      </c>
      <c r="P495" s="47">
        <f t="shared" si="402"/>
        <v>1</v>
      </c>
    </row>
    <row r="496" spans="1:16" ht="52.5" customHeight="1" x14ac:dyDescent="0.2">
      <c r="A496" s="1" t="s">
        <v>578</v>
      </c>
      <c r="B496" s="7" t="s">
        <v>840</v>
      </c>
      <c r="C496" s="1" t="s">
        <v>28</v>
      </c>
      <c r="D496" s="27">
        <v>1</v>
      </c>
      <c r="E496" s="27">
        <v>449.02</v>
      </c>
      <c r="F496" s="27">
        <v>449.02</v>
      </c>
      <c r="G496" s="4"/>
      <c r="H496" s="5">
        <f t="shared" si="396"/>
        <v>0</v>
      </c>
      <c r="I496" s="6"/>
      <c r="J496" s="5">
        <f t="shared" si="397"/>
        <v>0</v>
      </c>
      <c r="K496" s="5">
        <f t="shared" si="398"/>
        <v>0</v>
      </c>
      <c r="L496" s="5">
        <f t="shared" si="399"/>
        <v>0</v>
      </c>
      <c r="M496" s="5">
        <f t="shared" si="400"/>
        <v>1</v>
      </c>
      <c r="N496" s="5">
        <f t="shared" si="401"/>
        <v>449.02</v>
      </c>
      <c r="O496" s="19" t="str">
        <f t="shared" si="403"/>
        <v xml:space="preserve"> </v>
      </c>
      <c r="P496" s="47">
        <f t="shared" si="402"/>
        <v>1</v>
      </c>
    </row>
    <row r="497" spans="1:16" ht="36" x14ac:dyDescent="0.2">
      <c r="A497" s="1" t="s">
        <v>579</v>
      </c>
      <c r="B497" s="7" t="s">
        <v>837</v>
      </c>
      <c r="C497" s="1" t="s">
        <v>28</v>
      </c>
      <c r="D497" s="27">
        <v>2</v>
      </c>
      <c r="E497" s="27">
        <v>413.62</v>
      </c>
      <c r="F497" s="27">
        <v>827.24</v>
      </c>
      <c r="G497" s="4"/>
      <c r="H497" s="5">
        <f t="shared" si="396"/>
        <v>0</v>
      </c>
      <c r="I497" s="6"/>
      <c r="J497" s="5">
        <f t="shared" si="397"/>
        <v>0</v>
      </c>
      <c r="K497" s="5">
        <f t="shared" si="398"/>
        <v>0</v>
      </c>
      <c r="L497" s="5">
        <f t="shared" si="399"/>
        <v>0</v>
      </c>
      <c r="M497" s="5">
        <f t="shared" si="400"/>
        <v>2</v>
      </c>
      <c r="N497" s="5">
        <f t="shared" si="401"/>
        <v>827.24</v>
      </c>
      <c r="O497" s="19" t="str">
        <f t="shared" si="403"/>
        <v xml:space="preserve"> </v>
      </c>
      <c r="P497" s="47">
        <f t="shared" si="402"/>
        <v>1</v>
      </c>
    </row>
    <row r="498" spans="1:16" ht="24" x14ac:dyDescent="0.2">
      <c r="A498" s="1" t="s">
        <v>580</v>
      </c>
      <c r="B498" s="7" t="s">
        <v>838</v>
      </c>
      <c r="C498" s="1" t="s">
        <v>509</v>
      </c>
      <c r="D498" s="27">
        <v>1</v>
      </c>
      <c r="E498" s="27">
        <v>307.94</v>
      </c>
      <c r="F498" s="27">
        <v>307.94</v>
      </c>
      <c r="G498" s="4"/>
      <c r="H498" s="5">
        <f t="shared" si="396"/>
        <v>0</v>
      </c>
      <c r="I498" s="6"/>
      <c r="J498" s="5">
        <f t="shared" si="397"/>
        <v>0</v>
      </c>
      <c r="K498" s="5">
        <f t="shared" si="398"/>
        <v>0</v>
      </c>
      <c r="L498" s="5">
        <f t="shared" si="399"/>
        <v>0</v>
      </c>
      <c r="M498" s="5">
        <f t="shared" si="400"/>
        <v>1</v>
      </c>
      <c r="N498" s="5">
        <f t="shared" si="401"/>
        <v>307.94</v>
      </c>
      <c r="O498" s="19" t="str">
        <f t="shared" si="403"/>
        <v xml:space="preserve"> </v>
      </c>
      <c r="P498" s="47">
        <f t="shared" si="402"/>
        <v>1</v>
      </c>
    </row>
    <row r="499" spans="1:16" ht="54" customHeight="1" x14ac:dyDescent="0.2">
      <c r="A499" s="1" t="s">
        <v>581</v>
      </c>
      <c r="B499" s="7" t="s">
        <v>840</v>
      </c>
      <c r="C499" s="1" t="s">
        <v>28</v>
      </c>
      <c r="D499" s="27">
        <v>1</v>
      </c>
      <c r="E499" s="27">
        <v>449.02</v>
      </c>
      <c r="F499" s="27">
        <v>449.02</v>
      </c>
      <c r="G499" s="4"/>
      <c r="H499" s="5">
        <f t="shared" si="396"/>
        <v>0</v>
      </c>
      <c r="I499" s="6"/>
      <c r="J499" s="5">
        <f t="shared" si="397"/>
        <v>0</v>
      </c>
      <c r="K499" s="5">
        <f t="shared" si="398"/>
        <v>0</v>
      </c>
      <c r="L499" s="5">
        <f t="shared" si="399"/>
        <v>0</v>
      </c>
      <c r="M499" s="5">
        <f t="shared" si="400"/>
        <v>1</v>
      </c>
      <c r="N499" s="5">
        <f t="shared" si="401"/>
        <v>449.02</v>
      </c>
      <c r="O499" s="19" t="str">
        <f t="shared" si="403"/>
        <v xml:space="preserve"> </v>
      </c>
      <c r="P499" s="47">
        <f t="shared" si="402"/>
        <v>1</v>
      </c>
    </row>
    <row r="500" spans="1:16" ht="24" x14ac:dyDescent="0.2">
      <c r="A500" s="1" t="s">
        <v>582</v>
      </c>
      <c r="B500" s="7" t="s">
        <v>841</v>
      </c>
      <c r="C500" s="1" t="s">
        <v>509</v>
      </c>
      <c r="D500" s="27">
        <v>1</v>
      </c>
      <c r="E500" s="27">
        <v>304.49</v>
      </c>
      <c r="F500" s="27">
        <v>304.49</v>
      </c>
      <c r="G500" s="4"/>
      <c r="H500" s="5">
        <f t="shared" si="396"/>
        <v>0</v>
      </c>
      <c r="I500" s="6"/>
      <c r="J500" s="5">
        <f t="shared" si="397"/>
        <v>0</v>
      </c>
      <c r="K500" s="5">
        <f t="shared" si="398"/>
        <v>0</v>
      </c>
      <c r="L500" s="5">
        <f t="shared" si="399"/>
        <v>0</v>
      </c>
      <c r="M500" s="5">
        <f t="shared" si="400"/>
        <v>1</v>
      </c>
      <c r="N500" s="5">
        <f t="shared" si="401"/>
        <v>304.49</v>
      </c>
      <c r="O500" s="19" t="str">
        <f t="shared" si="403"/>
        <v xml:space="preserve"> </v>
      </c>
      <c r="P500" s="47">
        <f t="shared" si="402"/>
        <v>1</v>
      </c>
    </row>
    <row r="501" spans="1:16" ht="50.25" customHeight="1" x14ac:dyDescent="0.2">
      <c r="A501" s="1" t="s">
        <v>583</v>
      </c>
      <c r="B501" s="7" t="s">
        <v>840</v>
      </c>
      <c r="C501" s="1" t="s">
        <v>28</v>
      </c>
      <c r="D501" s="27">
        <v>1</v>
      </c>
      <c r="E501" s="27">
        <v>449.02</v>
      </c>
      <c r="F501" s="27">
        <v>449.02</v>
      </c>
      <c r="G501" s="4"/>
      <c r="H501" s="5">
        <f t="shared" si="396"/>
        <v>0</v>
      </c>
      <c r="I501" s="6"/>
      <c r="J501" s="5">
        <f t="shared" si="397"/>
        <v>0</v>
      </c>
      <c r="K501" s="5">
        <f t="shared" si="398"/>
        <v>0</v>
      </c>
      <c r="L501" s="5">
        <f t="shared" si="399"/>
        <v>0</v>
      </c>
      <c r="M501" s="5">
        <f t="shared" si="400"/>
        <v>1</v>
      </c>
      <c r="N501" s="5">
        <f t="shared" si="401"/>
        <v>449.02</v>
      </c>
      <c r="O501" s="19" t="str">
        <f t="shared" si="403"/>
        <v xml:space="preserve"> </v>
      </c>
      <c r="P501" s="47">
        <f t="shared" si="402"/>
        <v>1</v>
      </c>
    </row>
    <row r="502" spans="1:16" ht="24" x14ac:dyDescent="0.2">
      <c r="A502" s="1" t="s">
        <v>584</v>
      </c>
      <c r="B502" s="7" t="s">
        <v>841</v>
      </c>
      <c r="C502" s="1" t="s">
        <v>509</v>
      </c>
      <c r="D502" s="27">
        <v>1</v>
      </c>
      <c r="E502" s="27">
        <v>304.49</v>
      </c>
      <c r="F502" s="27">
        <v>304.49</v>
      </c>
      <c r="G502" s="4"/>
      <c r="H502" s="5">
        <f t="shared" si="396"/>
        <v>0</v>
      </c>
      <c r="I502" s="6"/>
      <c r="J502" s="5">
        <f t="shared" si="397"/>
        <v>0</v>
      </c>
      <c r="K502" s="5">
        <f t="shared" si="398"/>
        <v>0</v>
      </c>
      <c r="L502" s="5">
        <f t="shared" si="399"/>
        <v>0</v>
      </c>
      <c r="M502" s="5">
        <f t="shared" si="400"/>
        <v>1</v>
      </c>
      <c r="N502" s="5">
        <f t="shared" si="401"/>
        <v>304.49</v>
      </c>
      <c r="O502" s="19" t="str">
        <f t="shared" si="403"/>
        <v xml:space="preserve"> </v>
      </c>
      <c r="P502" s="47">
        <f t="shared" si="402"/>
        <v>1</v>
      </c>
    </row>
    <row r="503" spans="1:16" ht="36" x14ac:dyDescent="0.2">
      <c r="A503" s="1" t="s">
        <v>585</v>
      </c>
      <c r="B503" s="7" t="s">
        <v>837</v>
      </c>
      <c r="C503" s="1" t="s">
        <v>28</v>
      </c>
      <c r="D503" s="27">
        <v>8</v>
      </c>
      <c r="E503" s="27">
        <v>413.62</v>
      </c>
      <c r="F503" s="28">
        <v>3308.96</v>
      </c>
      <c r="G503" s="4"/>
      <c r="H503" s="5">
        <f t="shared" si="396"/>
        <v>0</v>
      </c>
      <c r="I503" s="6"/>
      <c r="J503" s="5">
        <f t="shared" si="397"/>
        <v>0</v>
      </c>
      <c r="K503" s="5">
        <f t="shared" si="398"/>
        <v>0</v>
      </c>
      <c r="L503" s="5">
        <f t="shared" si="399"/>
        <v>0</v>
      </c>
      <c r="M503" s="5">
        <f t="shared" si="400"/>
        <v>8</v>
      </c>
      <c r="N503" s="5">
        <f t="shared" si="401"/>
        <v>3308.96</v>
      </c>
      <c r="O503" s="19" t="str">
        <f t="shared" si="403"/>
        <v xml:space="preserve"> </v>
      </c>
      <c r="P503" s="47">
        <f t="shared" si="402"/>
        <v>1</v>
      </c>
    </row>
    <row r="504" spans="1:16" ht="24" x14ac:dyDescent="0.2">
      <c r="A504" s="1" t="s">
        <v>586</v>
      </c>
      <c r="B504" s="7" t="s">
        <v>834</v>
      </c>
      <c r="C504" s="1" t="s">
        <v>28</v>
      </c>
      <c r="D504" s="27">
        <v>4</v>
      </c>
      <c r="E504" s="27">
        <v>51.38</v>
      </c>
      <c r="F504" s="27">
        <v>205.52</v>
      </c>
      <c r="G504" s="4"/>
      <c r="H504" s="5">
        <f t="shared" si="396"/>
        <v>0</v>
      </c>
      <c r="I504" s="6"/>
      <c r="J504" s="5">
        <f t="shared" si="397"/>
        <v>0</v>
      </c>
      <c r="K504" s="5">
        <f t="shared" si="398"/>
        <v>0</v>
      </c>
      <c r="L504" s="5">
        <f t="shared" si="399"/>
        <v>0</v>
      </c>
      <c r="M504" s="5">
        <f t="shared" si="400"/>
        <v>4</v>
      </c>
      <c r="N504" s="5">
        <f t="shared" si="401"/>
        <v>205.52</v>
      </c>
      <c r="O504" s="19" t="str">
        <f t="shared" si="403"/>
        <v xml:space="preserve"> </v>
      </c>
      <c r="P504" s="47">
        <f t="shared" si="402"/>
        <v>1</v>
      </c>
    </row>
    <row r="505" spans="1:16" ht="24" x14ac:dyDescent="0.2">
      <c r="A505" s="1" t="s">
        <v>587</v>
      </c>
      <c r="B505" s="7" t="s">
        <v>838</v>
      </c>
      <c r="C505" s="1" t="s">
        <v>509</v>
      </c>
      <c r="D505" s="27">
        <v>2</v>
      </c>
      <c r="E505" s="27">
        <v>307.94</v>
      </c>
      <c r="F505" s="27">
        <v>615.88</v>
      </c>
      <c r="G505" s="4"/>
      <c r="H505" s="5">
        <f t="shared" si="396"/>
        <v>0</v>
      </c>
      <c r="I505" s="6"/>
      <c r="J505" s="5">
        <f t="shared" si="397"/>
        <v>0</v>
      </c>
      <c r="K505" s="5">
        <f t="shared" si="398"/>
        <v>0</v>
      </c>
      <c r="L505" s="5">
        <f t="shared" si="399"/>
        <v>0</v>
      </c>
      <c r="M505" s="5">
        <f t="shared" si="400"/>
        <v>2</v>
      </c>
      <c r="N505" s="5">
        <f t="shared" si="401"/>
        <v>615.88</v>
      </c>
      <c r="O505" s="19" t="str">
        <f t="shared" si="403"/>
        <v xml:space="preserve"> </v>
      </c>
      <c r="P505" s="47">
        <f t="shared" si="402"/>
        <v>1</v>
      </c>
    </row>
    <row r="506" spans="1:16" ht="36" x14ac:dyDescent="0.2">
      <c r="A506" s="1" t="s">
        <v>588</v>
      </c>
      <c r="B506" s="7" t="s">
        <v>839</v>
      </c>
      <c r="C506" s="1" t="s">
        <v>28</v>
      </c>
      <c r="D506" s="27">
        <v>2</v>
      </c>
      <c r="E506" s="27">
        <v>145.29</v>
      </c>
      <c r="F506" s="27">
        <v>290.58</v>
      </c>
      <c r="G506" s="4"/>
      <c r="H506" s="5">
        <f t="shared" si="396"/>
        <v>0</v>
      </c>
      <c r="I506" s="6"/>
      <c r="J506" s="5">
        <f t="shared" si="397"/>
        <v>0</v>
      </c>
      <c r="K506" s="5">
        <f t="shared" si="398"/>
        <v>0</v>
      </c>
      <c r="L506" s="5">
        <f t="shared" si="399"/>
        <v>0</v>
      </c>
      <c r="M506" s="5">
        <f t="shared" si="400"/>
        <v>2</v>
      </c>
      <c r="N506" s="5">
        <f t="shared" si="401"/>
        <v>290.58</v>
      </c>
      <c r="O506" s="19" t="str">
        <f t="shared" si="403"/>
        <v xml:space="preserve"> </v>
      </c>
      <c r="P506" s="47">
        <f t="shared" si="402"/>
        <v>1</v>
      </c>
    </row>
    <row r="507" spans="1:16" ht="16.5" customHeight="1" x14ac:dyDescent="0.2">
      <c r="A507" s="1" t="s">
        <v>589</v>
      </c>
      <c r="B507" s="3" t="s">
        <v>590</v>
      </c>
      <c r="C507" s="1" t="s">
        <v>28</v>
      </c>
      <c r="D507" s="27">
        <v>2</v>
      </c>
      <c r="E507" s="27">
        <v>40.94</v>
      </c>
      <c r="F507" s="27">
        <v>81.88</v>
      </c>
      <c r="G507" s="4"/>
      <c r="H507" s="5">
        <f t="shared" si="396"/>
        <v>0</v>
      </c>
      <c r="I507" s="6"/>
      <c r="J507" s="5">
        <f t="shared" si="397"/>
        <v>0</v>
      </c>
      <c r="K507" s="5">
        <f t="shared" si="398"/>
        <v>0</v>
      </c>
      <c r="L507" s="5">
        <f t="shared" si="399"/>
        <v>0</v>
      </c>
      <c r="M507" s="5">
        <f t="shared" si="400"/>
        <v>2</v>
      </c>
      <c r="N507" s="5">
        <f t="shared" si="401"/>
        <v>81.88</v>
      </c>
      <c r="O507" s="19" t="str">
        <f t="shared" si="403"/>
        <v xml:space="preserve"> </v>
      </c>
      <c r="P507" s="47">
        <f t="shared" si="402"/>
        <v>1</v>
      </c>
    </row>
    <row r="508" spans="1:16" ht="24" x14ac:dyDescent="0.2">
      <c r="A508" s="1" t="s">
        <v>591</v>
      </c>
      <c r="B508" s="7" t="s">
        <v>842</v>
      </c>
      <c r="C508" s="1" t="s">
        <v>509</v>
      </c>
      <c r="D508" s="27">
        <v>1</v>
      </c>
      <c r="E508" s="27">
        <v>282.89</v>
      </c>
      <c r="F508" s="27">
        <v>282.89</v>
      </c>
      <c r="G508" s="4"/>
      <c r="H508" s="5">
        <f t="shared" si="396"/>
        <v>0</v>
      </c>
      <c r="I508" s="6"/>
      <c r="J508" s="5">
        <f t="shared" si="397"/>
        <v>0</v>
      </c>
      <c r="K508" s="5">
        <f t="shared" si="398"/>
        <v>0</v>
      </c>
      <c r="L508" s="5">
        <f t="shared" si="399"/>
        <v>0</v>
      </c>
      <c r="M508" s="5">
        <f t="shared" si="400"/>
        <v>1</v>
      </c>
      <c r="N508" s="5">
        <f t="shared" si="401"/>
        <v>282.89</v>
      </c>
      <c r="O508" s="19" t="str">
        <f t="shared" si="403"/>
        <v xml:space="preserve"> </v>
      </c>
      <c r="P508" s="47">
        <f t="shared" si="402"/>
        <v>1</v>
      </c>
    </row>
    <row r="509" spans="1:16" ht="47.25" customHeight="1" x14ac:dyDescent="0.2">
      <c r="A509" s="1" t="s">
        <v>592</v>
      </c>
      <c r="B509" s="7" t="s">
        <v>840</v>
      </c>
      <c r="C509" s="1" t="s">
        <v>28</v>
      </c>
      <c r="D509" s="27">
        <v>1</v>
      </c>
      <c r="E509" s="27">
        <v>449.02</v>
      </c>
      <c r="F509" s="27">
        <v>449.02</v>
      </c>
      <c r="G509" s="4"/>
      <c r="H509" s="5">
        <f t="shared" si="396"/>
        <v>0</v>
      </c>
      <c r="I509" s="6"/>
      <c r="J509" s="5">
        <f t="shared" si="397"/>
        <v>0</v>
      </c>
      <c r="K509" s="5">
        <f t="shared" si="398"/>
        <v>0</v>
      </c>
      <c r="L509" s="5">
        <f t="shared" si="399"/>
        <v>0</v>
      </c>
      <c r="M509" s="5">
        <f t="shared" si="400"/>
        <v>1</v>
      </c>
      <c r="N509" s="5">
        <f t="shared" si="401"/>
        <v>449.02</v>
      </c>
      <c r="O509" s="19" t="str">
        <f t="shared" si="403"/>
        <v xml:space="preserve"> </v>
      </c>
      <c r="P509" s="47">
        <f t="shared" si="402"/>
        <v>1</v>
      </c>
    </row>
    <row r="510" spans="1:16" ht="36" x14ac:dyDescent="0.2">
      <c r="A510" s="1" t="s">
        <v>593</v>
      </c>
      <c r="B510" s="7" t="s">
        <v>839</v>
      </c>
      <c r="C510" s="1" t="s">
        <v>28</v>
      </c>
      <c r="D510" s="27">
        <v>1</v>
      </c>
      <c r="E510" s="27">
        <v>145.29</v>
      </c>
      <c r="F510" s="27">
        <v>145.29</v>
      </c>
      <c r="G510" s="4"/>
      <c r="H510" s="5">
        <f t="shared" si="396"/>
        <v>0</v>
      </c>
      <c r="I510" s="6"/>
      <c r="J510" s="5">
        <f t="shared" si="397"/>
        <v>0</v>
      </c>
      <c r="K510" s="5">
        <f t="shared" si="398"/>
        <v>0</v>
      </c>
      <c r="L510" s="5">
        <f t="shared" si="399"/>
        <v>0</v>
      </c>
      <c r="M510" s="5">
        <f t="shared" si="400"/>
        <v>1</v>
      </c>
      <c r="N510" s="5">
        <f t="shared" si="401"/>
        <v>145.29</v>
      </c>
      <c r="O510" s="19" t="str">
        <f t="shared" si="403"/>
        <v xml:space="preserve"> </v>
      </c>
      <c r="P510" s="47">
        <f t="shared" si="402"/>
        <v>1</v>
      </c>
    </row>
    <row r="511" spans="1:16" ht="36" x14ac:dyDescent="0.2">
      <c r="A511" s="1" t="s">
        <v>594</v>
      </c>
      <c r="B511" s="7" t="s">
        <v>837</v>
      </c>
      <c r="C511" s="1" t="s">
        <v>28</v>
      </c>
      <c r="D511" s="27">
        <v>1</v>
      </c>
      <c r="E511" s="27">
        <v>413.62</v>
      </c>
      <c r="F511" s="27">
        <v>413.62</v>
      </c>
      <c r="G511" s="4"/>
      <c r="H511" s="5">
        <f t="shared" si="396"/>
        <v>0</v>
      </c>
      <c r="I511" s="6"/>
      <c r="J511" s="5">
        <f t="shared" si="397"/>
        <v>0</v>
      </c>
      <c r="K511" s="5">
        <f t="shared" si="398"/>
        <v>0</v>
      </c>
      <c r="L511" s="5">
        <f t="shared" si="399"/>
        <v>0</v>
      </c>
      <c r="M511" s="5">
        <f t="shared" si="400"/>
        <v>1</v>
      </c>
      <c r="N511" s="5">
        <f t="shared" si="401"/>
        <v>413.62</v>
      </c>
      <c r="O511" s="19" t="str">
        <f t="shared" si="403"/>
        <v xml:space="preserve"> </v>
      </c>
      <c r="P511" s="47">
        <f t="shared" si="402"/>
        <v>1</v>
      </c>
    </row>
    <row r="512" spans="1:16" ht="24" x14ac:dyDescent="0.2">
      <c r="A512" s="1" t="s">
        <v>595</v>
      </c>
      <c r="B512" s="7" t="s">
        <v>841</v>
      </c>
      <c r="C512" s="1" t="s">
        <v>509</v>
      </c>
      <c r="D512" s="27">
        <v>1</v>
      </c>
      <c r="E512" s="27">
        <v>304.49</v>
      </c>
      <c r="F512" s="27">
        <v>304.49</v>
      </c>
      <c r="G512" s="4"/>
      <c r="H512" s="5">
        <f t="shared" si="396"/>
        <v>0</v>
      </c>
      <c r="I512" s="6"/>
      <c r="J512" s="5">
        <f t="shared" si="397"/>
        <v>0</v>
      </c>
      <c r="K512" s="5">
        <f t="shared" si="398"/>
        <v>0</v>
      </c>
      <c r="L512" s="5">
        <f t="shared" si="399"/>
        <v>0</v>
      </c>
      <c r="M512" s="5">
        <f t="shared" si="400"/>
        <v>1</v>
      </c>
      <c r="N512" s="5">
        <f t="shared" si="401"/>
        <v>304.49</v>
      </c>
      <c r="O512" s="19" t="str">
        <f t="shared" si="403"/>
        <v xml:space="preserve"> </v>
      </c>
      <c r="P512" s="47">
        <f t="shared" si="402"/>
        <v>1</v>
      </c>
    </row>
    <row r="513" spans="1:16" ht="51.75" customHeight="1" x14ac:dyDescent="0.2">
      <c r="A513" s="1" t="s">
        <v>596</v>
      </c>
      <c r="B513" s="3" t="s">
        <v>1017</v>
      </c>
      <c r="C513" s="1" t="s">
        <v>28</v>
      </c>
      <c r="D513" s="27">
        <v>1</v>
      </c>
      <c r="E513" s="27">
        <v>449.02</v>
      </c>
      <c r="F513" s="27">
        <v>449.02</v>
      </c>
      <c r="G513" s="4"/>
      <c r="H513" s="5">
        <f t="shared" si="396"/>
        <v>0</v>
      </c>
      <c r="I513" s="6"/>
      <c r="J513" s="5">
        <f t="shared" si="397"/>
        <v>0</v>
      </c>
      <c r="K513" s="5">
        <f t="shared" si="398"/>
        <v>0</v>
      </c>
      <c r="L513" s="5">
        <f t="shared" si="399"/>
        <v>0</v>
      </c>
      <c r="M513" s="5">
        <f t="shared" si="400"/>
        <v>1</v>
      </c>
      <c r="N513" s="5">
        <f t="shared" si="401"/>
        <v>449.02</v>
      </c>
      <c r="O513" s="19" t="str">
        <f t="shared" si="403"/>
        <v xml:space="preserve"> </v>
      </c>
      <c r="P513" s="47">
        <f t="shared" si="402"/>
        <v>1</v>
      </c>
    </row>
    <row r="514" spans="1:16" ht="24" x14ac:dyDescent="0.2">
      <c r="A514" s="1" t="s">
        <v>597</v>
      </c>
      <c r="B514" s="7" t="s">
        <v>842</v>
      </c>
      <c r="C514" s="1" t="s">
        <v>509</v>
      </c>
      <c r="D514" s="27">
        <v>1</v>
      </c>
      <c r="E514" s="27">
        <v>282.89</v>
      </c>
      <c r="F514" s="27">
        <v>282.89</v>
      </c>
      <c r="G514" s="4"/>
      <c r="H514" s="5">
        <f t="shared" si="396"/>
        <v>0</v>
      </c>
      <c r="I514" s="6"/>
      <c r="J514" s="5">
        <f t="shared" si="397"/>
        <v>0</v>
      </c>
      <c r="K514" s="5">
        <f t="shared" si="398"/>
        <v>0</v>
      </c>
      <c r="L514" s="5">
        <f t="shared" si="399"/>
        <v>0</v>
      </c>
      <c r="M514" s="5">
        <f t="shared" si="400"/>
        <v>1</v>
      </c>
      <c r="N514" s="5">
        <f t="shared" si="401"/>
        <v>282.89</v>
      </c>
      <c r="O514" s="19" t="str">
        <f t="shared" si="403"/>
        <v xml:space="preserve"> </v>
      </c>
      <c r="P514" s="47">
        <f t="shared" si="402"/>
        <v>1</v>
      </c>
    </row>
    <row r="515" spans="1:16" ht="47.25" customHeight="1" x14ac:dyDescent="0.2">
      <c r="A515" s="1" t="s">
        <v>598</v>
      </c>
      <c r="B515" s="3" t="s">
        <v>1017</v>
      </c>
      <c r="C515" s="1" t="s">
        <v>28</v>
      </c>
      <c r="D515" s="27">
        <v>6</v>
      </c>
      <c r="E515" s="27">
        <v>449.02</v>
      </c>
      <c r="F515" s="28">
        <v>2694.12</v>
      </c>
      <c r="G515" s="4"/>
      <c r="H515" s="5">
        <f t="shared" si="396"/>
        <v>0</v>
      </c>
      <c r="I515" s="6"/>
      <c r="J515" s="5">
        <f t="shared" si="397"/>
        <v>0</v>
      </c>
      <c r="K515" s="5">
        <f t="shared" si="398"/>
        <v>0</v>
      </c>
      <c r="L515" s="5">
        <f t="shared" si="399"/>
        <v>0</v>
      </c>
      <c r="M515" s="5">
        <f t="shared" si="400"/>
        <v>6</v>
      </c>
      <c r="N515" s="5">
        <f t="shared" si="401"/>
        <v>2694.12</v>
      </c>
      <c r="O515" s="19" t="str">
        <f t="shared" si="403"/>
        <v xml:space="preserve"> </v>
      </c>
      <c r="P515" s="47">
        <f t="shared" si="402"/>
        <v>1</v>
      </c>
    </row>
    <row r="516" spans="1:16" ht="24" x14ac:dyDescent="0.2">
      <c r="A516" s="1" t="s">
        <v>599</v>
      </c>
      <c r="B516" s="7" t="s">
        <v>843</v>
      </c>
      <c r="C516" s="1" t="s">
        <v>509</v>
      </c>
      <c r="D516" s="27">
        <v>1</v>
      </c>
      <c r="E516" s="27">
        <v>282.39999999999998</v>
      </c>
      <c r="F516" s="27">
        <v>282.39999999999998</v>
      </c>
      <c r="G516" s="4"/>
      <c r="H516" s="5">
        <f t="shared" si="396"/>
        <v>0</v>
      </c>
      <c r="I516" s="6"/>
      <c r="J516" s="5">
        <f t="shared" si="397"/>
        <v>0</v>
      </c>
      <c r="K516" s="5">
        <f t="shared" si="398"/>
        <v>0</v>
      </c>
      <c r="L516" s="5">
        <f t="shared" si="399"/>
        <v>0</v>
      </c>
      <c r="M516" s="5">
        <f t="shared" si="400"/>
        <v>1</v>
      </c>
      <c r="N516" s="5">
        <f t="shared" si="401"/>
        <v>282.39999999999998</v>
      </c>
      <c r="O516" s="19" t="str">
        <f t="shared" si="403"/>
        <v xml:space="preserve"> </v>
      </c>
      <c r="P516" s="47">
        <f t="shared" si="402"/>
        <v>1</v>
      </c>
    </row>
    <row r="517" spans="1:16" ht="38.25" customHeight="1" x14ac:dyDescent="0.2">
      <c r="A517" s="1" t="s">
        <v>600</v>
      </c>
      <c r="B517" s="3" t="s">
        <v>601</v>
      </c>
      <c r="C517" s="1" t="s">
        <v>28</v>
      </c>
      <c r="D517" s="27">
        <v>1</v>
      </c>
      <c r="E517" s="27">
        <v>938.76</v>
      </c>
      <c r="F517" s="27">
        <v>938.76</v>
      </c>
      <c r="G517" s="4"/>
      <c r="H517" s="5">
        <f t="shared" si="396"/>
        <v>0</v>
      </c>
      <c r="I517" s="6"/>
      <c r="J517" s="5">
        <f t="shared" si="397"/>
        <v>0</v>
      </c>
      <c r="K517" s="5">
        <f t="shared" si="398"/>
        <v>0</v>
      </c>
      <c r="L517" s="5">
        <f t="shared" si="399"/>
        <v>0</v>
      </c>
      <c r="M517" s="5">
        <f t="shared" si="400"/>
        <v>1</v>
      </c>
      <c r="N517" s="5">
        <f t="shared" si="401"/>
        <v>938.76</v>
      </c>
      <c r="O517" s="19" t="str">
        <f t="shared" si="403"/>
        <v xml:space="preserve"> </v>
      </c>
      <c r="P517" s="47">
        <f t="shared" si="402"/>
        <v>1</v>
      </c>
    </row>
    <row r="518" spans="1:16" ht="48" customHeight="1" x14ac:dyDescent="0.2">
      <c r="A518" s="1" t="s">
        <v>602</v>
      </c>
      <c r="B518" s="3" t="s">
        <v>1017</v>
      </c>
      <c r="C518" s="1" t="s">
        <v>28</v>
      </c>
      <c r="D518" s="27">
        <v>1</v>
      </c>
      <c r="E518" s="27">
        <v>449.02</v>
      </c>
      <c r="F518" s="27">
        <v>449.02</v>
      </c>
      <c r="G518" s="4"/>
      <c r="H518" s="5">
        <f t="shared" si="396"/>
        <v>0</v>
      </c>
      <c r="I518" s="6"/>
      <c r="J518" s="5">
        <f t="shared" si="397"/>
        <v>0</v>
      </c>
      <c r="K518" s="5">
        <f t="shared" si="398"/>
        <v>0</v>
      </c>
      <c r="L518" s="5">
        <f t="shared" si="399"/>
        <v>0</v>
      </c>
      <c r="M518" s="5">
        <f t="shared" si="400"/>
        <v>1</v>
      </c>
      <c r="N518" s="5">
        <f t="shared" si="401"/>
        <v>449.02</v>
      </c>
      <c r="O518" s="19" t="str">
        <f t="shared" si="403"/>
        <v xml:space="preserve"> </v>
      </c>
      <c r="P518" s="47">
        <f t="shared" si="402"/>
        <v>1</v>
      </c>
    </row>
    <row r="519" spans="1:16" ht="24" x14ac:dyDescent="0.2">
      <c r="A519" s="1" t="s">
        <v>603</v>
      </c>
      <c r="B519" s="7" t="s">
        <v>842</v>
      </c>
      <c r="C519" s="1" t="s">
        <v>509</v>
      </c>
      <c r="D519" s="27">
        <v>1</v>
      </c>
      <c r="E519" s="27">
        <v>282.89</v>
      </c>
      <c r="F519" s="27">
        <v>282.89</v>
      </c>
      <c r="G519" s="4"/>
      <c r="H519" s="5">
        <f t="shared" si="396"/>
        <v>0</v>
      </c>
      <c r="I519" s="6"/>
      <c r="J519" s="5">
        <f t="shared" si="397"/>
        <v>0</v>
      </c>
      <c r="K519" s="5">
        <f t="shared" si="398"/>
        <v>0</v>
      </c>
      <c r="L519" s="5">
        <f t="shared" si="399"/>
        <v>0</v>
      </c>
      <c r="M519" s="5">
        <f t="shared" si="400"/>
        <v>1</v>
      </c>
      <c r="N519" s="5">
        <f t="shared" si="401"/>
        <v>282.89</v>
      </c>
      <c r="O519" s="19" t="str">
        <f t="shared" si="403"/>
        <v xml:space="preserve"> </v>
      </c>
      <c r="P519" s="47">
        <f t="shared" si="402"/>
        <v>1</v>
      </c>
    </row>
    <row r="520" spans="1:16" ht="43.5" customHeight="1" x14ac:dyDescent="0.2">
      <c r="A520" s="1" t="s">
        <v>604</v>
      </c>
      <c r="B520" s="3" t="s">
        <v>1017</v>
      </c>
      <c r="C520" s="1" t="s">
        <v>28</v>
      </c>
      <c r="D520" s="27">
        <v>1</v>
      </c>
      <c r="E520" s="27">
        <v>449.02</v>
      </c>
      <c r="F520" s="27">
        <v>449.02</v>
      </c>
      <c r="G520" s="4"/>
      <c r="H520" s="5">
        <f t="shared" si="396"/>
        <v>0</v>
      </c>
      <c r="I520" s="6"/>
      <c r="J520" s="5">
        <f t="shared" si="397"/>
        <v>0</v>
      </c>
      <c r="K520" s="5">
        <f t="shared" si="398"/>
        <v>0</v>
      </c>
      <c r="L520" s="5">
        <f t="shared" si="399"/>
        <v>0</v>
      </c>
      <c r="M520" s="5">
        <f t="shared" si="400"/>
        <v>1</v>
      </c>
      <c r="N520" s="5">
        <f t="shared" si="401"/>
        <v>449.02</v>
      </c>
      <c r="O520" s="19" t="str">
        <f t="shared" si="403"/>
        <v xml:space="preserve"> </v>
      </c>
      <c r="P520" s="47">
        <f t="shared" si="402"/>
        <v>1</v>
      </c>
    </row>
    <row r="521" spans="1:16" ht="24" x14ac:dyDescent="0.2">
      <c r="A521" s="1" t="s">
        <v>605</v>
      </c>
      <c r="B521" s="7" t="s">
        <v>842</v>
      </c>
      <c r="C521" s="1" t="s">
        <v>509</v>
      </c>
      <c r="D521" s="27">
        <v>1</v>
      </c>
      <c r="E521" s="27">
        <v>282.89</v>
      </c>
      <c r="F521" s="27">
        <v>282.89</v>
      </c>
      <c r="G521" s="4"/>
      <c r="H521" s="5">
        <f t="shared" si="396"/>
        <v>0</v>
      </c>
      <c r="I521" s="6"/>
      <c r="J521" s="5">
        <f t="shared" si="397"/>
        <v>0</v>
      </c>
      <c r="K521" s="5">
        <f t="shared" si="398"/>
        <v>0</v>
      </c>
      <c r="L521" s="5">
        <f t="shared" si="399"/>
        <v>0</v>
      </c>
      <c r="M521" s="5">
        <f t="shared" si="400"/>
        <v>1</v>
      </c>
      <c r="N521" s="5">
        <f t="shared" si="401"/>
        <v>282.89</v>
      </c>
      <c r="O521" s="19" t="str">
        <f t="shared" si="403"/>
        <v xml:space="preserve"> </v>
      </c>
      <c r="P521" s="47">
        <f t="shared" si="402"/>
        <v>1</v>
      </c>
    </row>
    <row r="522" spans="1:16" ht="48" customHeight="1" x14ac:dyDescent="0.2">
      <c r="A522" s="1" t="s">
        <v>606</v>
      </c>
      <c r="B522" s="3" t="s">
        <v>1017</v>
      </c>
      <c r="C522" s="1" t="s">
        <v>28</v>
      </c>
      <c r="D522" s="27">
        <v>4</v>
      </c>
      <c r="E522" s="27">
        <v>449.02</v>
      </c>
      <c r="F522" s="28">
        <v>1796.08</v>
      </c>
      <c r="G522" s="4"/>
      <c r="H522" s="5">
        <f t="shared" si="396"/>
        <v>0</v>
      </c>
      <c r="I522" s="6"/>
      <c r="J522" s="5">
        <f t="shared" si="397"/>
        <v>0</v>
      </c>
      <c r="K522" s="5">
        <f t="shared" si="398"/>
        <v>0</v>
      </c>
      <c r="L522" s="5">
        <f t="shared" si="399"/>
        <v>0</v>
      </c>
      <c r="M522" s="5">
        <f t="shared" si="400"/>
        <v>4</v>
      </c>
      <c r="N522" s="5">
        <f t="shared" si="401"/>
        <v>1796.08</v>
      </c>
      <c r="O522" s="19" t="str">
        <f t="shared" si="403"/>
        <v xml:space="preserve"> </v>
      </c>
      <c r="P522" s="47">
        <f t="shared" si="402"/>
        <v>1</v>
      </c>
    </row>
    <row r="523" spans="1:16" ht="24" x14ac:dyDescent="0.2">
      <c r="A523" s="1" t="s">
        <v>607</v>
      </c>
      <c r="B523" s="7" t="s">
        <v>842</v>
      </c>
      <c r="C523" s="1" t="s">
        <v>509</v>
      </c>
      <c r="D523" s="27">
        <v>4</v>
      </c>
      <c r="E523" s="27">
        <v>282.89</v>
      </c>
      <c r="F523" s="28">
        <v>1131.56</v>
      </c>
      <c r="G523" s="4"/>
      <c r="H523" s="5">
        <f t="shared" si="396"/>
        <v>0</v>
      </c>
      <c r="I523" s="6"/>
      <c r="J523" s="5">
        <f t="shared" si="397"/>
        <v>0</v>
      </c>
      <c r="K523" s="5">
        <f t="shared" si="398"/>
        <v>0</v>
      </c>
      <c r="L523" s="5">
        <f t="shared" si="399"/>
        <v>0</v>
      </c>
      <c r="M523" s="5">
        <f t="shared" si="400"/>
        <v>4</v>
      </c>
      <c r="N523" s="5">
        <f t="shared" si="401"/>
        <v>1131.56</v>
      </c>
      <c r="O523" s="19" t="str">
        <f t="shared" si="403"/>
        <v xml:space="preserve"> </v>
      </c>
      <c r="P523" s="47">
        <f t="shared" si="402"/>
        <v>1</v>
      </c>
    </row>
    <row r="524" spans="1:16" ht="52.5" customHeight="1" x14ac:dyDescent="0.2">
      <c r="A524" s="1" t="s">
        <v>608</v>
      </c>
      <c r="B524" s="3" t="s">
        <v>1017</v>
      </c>
      <c r="C524" s="1" t="s">
        <v>28</v>
      </c>
      <c r="D524" s="27">
        <v>1</v>
      </c>
      <c r="E524" s="27">
        <v>449.02</v>
      </c>
      <c r="F524" s="27">
        <v>449.02</v>
      </c>
      <c r="G524" s="4"/>
      <c r="H524" s="5">
        <f t="shared" si="396"/>
        <v>0</v>
      </c>
      <c r="I524" s="6"/>
      <c r="J524" s="5">
        <f t="shared" si="397"/>
        <v>0</v>
      </c>
      <c r="K524" s="5">
        <f t="shared" si="398"/>
        <v>0</v>
      </c>
      <c r="L524" s="5">
        <f t="shared" si="399"/>
        <v>0</v>
      </c>
      <c r="M524" s="5">
        <f t="shared" si="400"/>
        <v>1</v>
      </c>
      <c r="N524" s="5">
        <f t="shared" si="401"/>
        <v>449.02</v>
      </c>
      <c r="O524" s="19" t="str">
        <f t="shared" si="403"/>
        <v xml:space="preserve"> </v>
      </c>
      <c r="P524" s="47">
        <f t="shared" si="402"/>
        <v>1</v>
      </c>
    </row>
    <row r="525" spans="1:16" ht="24" x14ac:dyDescent="0.2">
      <c r="A525" s="1" t="s">
        <v>609</v>
      </c>
      <c r="B525" s="7" t="s">
        <v>834</v>
      </c>
      <c r="C525" s="1" t="s">
        <v>28</v>
      </c>
      <c r="D525" s="27">
        <v>1</v>
      </c>
      <c r="E525" s="27">
        <v>51.38</v>
      </c>
      <c r="F525" s="27">
        <v>51.38</v>
      </c>
      <c r="G525" s="4"/>
      <c r="H525" s="5">
        <f t="shared" si="396"/>
        <v>0</v>
      </c>
      <c r="I525" s="6"/>
      <c r="J525" s="5">
        <f t="shared" si="397"/>
        <v>0</v>
      </c>
      <c r="K525" s="5">
        <f t="shared" si="398"/>
        <v>0</v>
      </c>
      <c r="L525" s="5">
        <f t="shared" si="399"/>
        <v>0</v>
      </c>
      <c r="M525" s="5">
        <f t="shared" si="400"/>
        <v>1</v>
      </c>
      <c r="N525" s="5">
        <f t="shared" si="401"/>
        <v>51.38</v>
      </c>
      <c r="O525" s="19" t="str">
        <f t="shared" si="403"/>
        <v xml:space="preserve"> </v>
      </c>
      <c r="P525" s="47">
        <f t="shared" si="402"/>
        <v>1</v>
      </c>
    </row>
    <row r="526" spans="1:16" ht="18" customHeight="1" x14ac:dyDescent="0.2">
      <c r="A526" s="1" t="s">
        <v>610</v>
      </c>
      <c r="B526" s="3" t="s">
        <v>590</v>
      </c>
      <c r="C526" s="1" t="s">
        <v>28</v>
      </c>
      <c r="D526" s="27">
        <v>2</v>
      </c>
      <c r="E526" s="27">
        <v>40.94</v>
      </c>
      <c r="F526" s="27">
        <v>81.88</v>
      </c>
      <c r="G526" s="4"/>
      <c r="H526" s="5">
        <f t="shared" si="396"/>
        <v>0</v>
      </c>
      <c r="I526" s="6"/>
      <c r="J526" s="5">
        <f t="shared" si="397"/>
        <v>0</v>
      </c>
      <c r="K526" s="5">
        <f t="shared" si="398"/>
        <v>0</v>
      </c>
      <c r="L526" s="5">
        <f t="shared" si="399"/>
        <v>0</v>
      </c>
      <c r="M526" s="5">
        <f t="shared" si="400"/>
        <v>2</v>
      </c>
      <c r="N526" s="5">
        <f t="shared" si="401"/>
        <v>81.88</v>
      </c>
      <c r="O526" s="19" t="str">
        <f t="shared" si="403"/>
        <v xml:space="preserve"> </v>
      </c>
      <c r="P526" s="47">
        <f t="shared" si="402"/>
        <v>1</v>
      </c>
    </row>
    <row r="527" spans="1:16" ht="36" x14ac:dyDescent="0.2">
      <c r="A527" s="1" t="s">
        <v>611</v>
      </c>
      <c r="B527" s="7" t="s">
        <v>839</v>
      </c>
      <c r="C527" s="1" t="s">
        <v>28</v>
      </c>
      <c r="D527" s="27">
        <v>2</v>
      </c>
      <c r="E527" s="27">
        <v>145.29</v>
      </c>
      <c r="F527" s="27">
        <v>290.58</v>
      </c>
      <c r="G527" s="4"/>
      <c r="H527" s="5">
        <f t="shared" si="396"/>
        <v>0</v>
      </c>
      <c r="I527" s="6"/>
      <c r="J527" s="5">
        <f t="shared" si="397"/>
        <v>0</v>
      </c>
      <c r="K527" s="5">
        <f t="shared" si="398"/>
        <v>0</v>
      </c>
      <c r="L527" s="5">
        <f t="shared" si="399"/>
        <v>0</v>
      </c>
      <c r="M527" s="5">
        <f t="shared" si="400"/>
        <v>2</v>
      </c>
      <c r="N527" s="5">
        <f t="shared" si="401"/>
        <v>290.58</v>
      </c>
      <c r="O527" s="19" t="str">
        <f t="shared" si="403"/>
        <v xml:space="preserve"> </v>
      </c>
      <c r="P527" s="47">
        <f t="shared" si="402"/>
        <v>1</v>
      </c>
    </row>
    <row r="528" spans="1:16" ht="36" x14ac:dyDescent="0.2">
      <c r="A528" s="1" t="s">
        <v>612</v>
      </c>
      <c r="B528" s="7" t="s">
        <v>837</v>
      </c>
      <c r="C528" s="1" t="s">
        <v>28</v>
      </c>
      <c r="D528" s="27">
        <v>3</v>
      </c>
      <c r="E528" s="27">
        <v>413.62</v>
      </c>
      <c r="F528" s="28">
        <v>1240.8599999999999</v>
      </c>
      <c r="G528" s="4"/>
      <c r="H528" s="5">
        <f t="shared" si="396"/>
        <v>0</v>
      </c>
      <c r="I528" s="6"/>
      <c r="J528" s="5">
        <f t="shared" si="397"/>
        <v>0</v>
      </c>
      <c r="K528" s="5">
        <f t="shared" si="398"/>
        <v>0</v>
      </c>
      <c r="L528" s="5">
        <f t="shared" si="399"/>
        <v>0</v>
      </c>
      <c r="M528" s="5">
        <f t="shared" si="400"/>
        <v>3</v>
      </c>
      <c r="N528" s="5">
        <f t="shared" si="401"/>
        <v>1240.8599999999999</v>
      </c>
      <c r="O528" s="19" t="str">
        <f t="shared" si="403"/>
        <v xml:space="preserve"> </v>
      </c>
      <c r="P528" s="47">
        <f t="shared" si="402"/>
        <v>1</v>
      </c>
    </row>
    <row r="529" spans="1:16" ht="24" x14ac:dyDescent="0.2">
      <c r="A529" s="1" t="s">
        <v>613</v>
      </c>
      <c r="B529" s="7" t="s">
        <v>838</v>
      </c>
      <c r="C529" s="1" t="s">
        <v>509</v>
      </c>
      <c r="D529" s="27">
        <v>1</v>
      </c>
      <c r="E529" s="27">
        <v>307.94</v>
      </c>
      <c r="F529" s="27">
        <v>307.94</v>
      </c>
      <c r="G529" s="4"/>
      <c r="H529" s="5">
        <f t="shared" si="396"/>
        <v>0</v>
      </c>
      <c r="I529" s="6"/>
      <c r="J529" s="5">
        <f t="shared" si="397"/>
        <v>0</v>
      </c>
      <c r="K529" s="5">
        <f t="shared" si="398"/>
        <v>0</v>
      </c>
      <c r="L529" s="5">
        <f t="shared" si="399"/>
        <v>0</v>
      </c>
      <c r="M529" s="5">
        <f t="shared" si="400"/>
        <v>1</v>
      </c>
      <c r="N529" s="5">
        <f t="shared" si="401"/>
        <v>307.94</v>
      </c>
      <c r="O529" s="19" t="str">
        <f t="shared" si="403"/>
        <v xml:space="preserve"> </v>
      </c>
      <c r="P529" s="47">
        <f t="shared" si="402"/>
        <v>1</v>
      </c>
    </row>
    <row r="530" spans="1:16" ht="36" x14ac:dyDescent="0.2">
      <c r="A530" s="1" t="s">
        <v>614</v>
      </c>
      <c r="B530" s="7" t="s">
        <v>837</v>
      </c>
      <c r="C530" s="1" t="s">
        <v>28</v>
      </c>
      <c r="D530" s="27">
        <v>2</v>
      </c>
      <c r="E530" s="27">
        <v>413.62</v>
      </c>
      <c r="F530" s="27">
        <v>827.24</v>
      </c>
      <c r="G530" s="4"/>
      <c r="H530" s="5">
        <f t="shared" si="396"/>
        <v>0</v>
      </c>
      <c r="I530" s="6"/>
      <c r="J530" s="5">
        <f t="shared" si="397"/>
        <v>0</v>
      </c>
      <c r="K530" s="5">
        <f t="shared" si="398"/>
        <v>0</v>
      </c>
      <c r="L530" s="5">
        <f t="shared" si="399"/>
        <v>0</v>
      </c>
      <c r="M530" s="5">
        <f t="shared" si="400"/>
        <v>2</v>
      </c>
      <c r="N530" s="5">
        <f t="shared" si="401"/>
        <v>827.24</v>
      </c>
      <c r="O530" s="19" t="str">
        <f t="shared" si="403"/>
        <v xml:space="preserve"> </v>
      </c>
      <c r="P530" s="47">
        <f t="shared" si="402"/>
        <v>1</v>
      </c>
    </row>
    <row r="531" spans="1:16" ht="24" x14ac:dyDescent="0.2">
      <c r="A531" s="1" t="s">
        <v>615</v>
      </c>
      <c r="B531" s="7" t="s">
        <v>838</v>
      </c>
      <c r="C531" s="1" t="s">
        <v>509</v>
      </c>
      <c r="D531" s="27">
        <v>1</v>
      </c>
      <c r="E531" s="27">
        <v>307.94</v>
      </c>
      <c r="F531" s="27">
        <v>307.94</v>
      </c>
      <c r="G531" s="4"/>
      <c r="H531" s="5">
        <f t="shared" si="396"/>
        <v>0</v>
      </c>
      <c r="I531" s="6"/>
      <c r="J531" s="5">
        <f t="shared" si="397"/>
        <v>0</v>
      </c>
      <c r="K531" s="5">
        <f t="shared" si="398"/>
        <v>0</v>
      </c>
      <c r="L531" s="5">
        <f t="shared" si="399"/>
        <v>0</v>
      </c>
      <c r="M531" s="5">
        <f t="shared" si="400"/>
        <v>1</v>
      </c>
      <c r="N531" s="5">
        <f t="shared" si="401"/>
        <v>307.94</v>
      </c>
      <c r="O531" s="19" t="str">
        <f t="shared" si="403"/>
        <v xml:space="preserve"> </v>
      </c>
      <c r="P531" s="47">
        <f t="shared" si="402"/>
        <v>1</v>
      </c>
    </row>
    <row r="532" spans="1:16" ht="36" x14ac:dyDescent="0.2">
      <c r="A532" s="1" t="s">
        <v>616</v>
      </c>
      <c r="B532" s="7" t="s">
        <v>837</v>
      </c>
      <c r="C532" s="1" t="s">
        <v>28</v>
      </c>
      <c r="D532" s="27">
        <v>2</v>
      </c>
      <c r="E532" s="27">
        <v>413.62</v>
      </c>
      <c r="F532" s="27">
        <v>827.24</v>
      </c>
      <c r="G532" s="4"/>
      <c r="H532" s="5">
        <f t="shared" si="396"/>
        <v>0</v>
      </c>
      <c r="I532" s="6"/>
      <c r="J532" s="5">
        <f t="shared" si="397"/>
        <v>0</v>
      </c>
      <c r="K532" s="5">
        <f t="shared" si="398"/>
        <v>0</v>
      </c>
      <c r="L532" s="5">
        <f t="shared" si="399"/>
        <v>0</v>
      </c>
      <c r="M532" s="5">
        <f t="shared" si="400"/>
        <v>2</v>
      </c>
      <c r="N532" s="5">
        <f t="shared" si="401"/>
        <v>827.24</v>
      </c>
      <c r="O532" s="19" t="str">
        <f t="shared" si="403"/>
        <v xml:space="preserve"> </v>
      </c>
      <c r="P532" s="47">
        <f t="shared" si="402"/>
        <v>1</v>
      </c>
    </row>
    <row r="533" spans="1:16" ht="24" x14ac:dyDescent="0.2">
      <c r="A533" s="1" t="s">
        <v>617</v>
      </c>
      <c r="B533" s="7" t="s">
        <v>838</v>
      </c>
      <c r="C533" s="1" t="s">
        <v>509</v>
      </c>
      <c r="D533" s="27">
        <v>1</v>
      </c>
      <c r="E533" s="27">
        <v>307.94</v>
      </c>
      <c r="F533" s="27">
        <v>307.94</v>
      </c>
      <c r="G533" s="4"/>
      <c r="H533" s="5">
        <f t="shared" si="396"/>
        <v>0</v>
      </c>
      <c r="I533" s="6"/>
      <c r="J533" s="5">
        <f t="shared" si="397"/>
        <v>0</v>
      </c>
      <c r="K533" s="5">
        <f t="shared" si="398"/>
        <v>0</v>
      </c>
      <c r="L533" s="5">
        <f t="shared" si="399"/>
        <v>0</v>
      </c>
      <c r="M533" s="5">
        <f t="shared" si="400"/>
        <v>1</v>
      </c>
      <c r="N533" s="5">
        <f t="shared" si="401"/>
        <v>307.94</v>
      </c>
      <c r="O533" s="19" t="str">
        <f t="shared" si="403"/>
        <v xml:space="preserve"> </v>
      </c>
      <c r="P533" s="47">
        <f t="shared" si="402"/>
        <v>1</v>
      </c>
    </row>
    <row r="534" spans="1:16" ht="36" x14ac:dyDescent="0.2">
      <c r="A534" s="1" t="s">
        <v>618</v>
      </c>
      <c r="B534" s="7" t="s">
        <v>837</v>
      </c>
      <c r="C534" s="1" t="s">
        <v>28</v>
      </c>
      <c r="D534" s="27">
        <v>1</v>
      </c>
      <c r="E534" s="27">
        <v>413.62</v>
      </c>
      <c r="F534" s="27">
        <v>413.62</v>
      </c>
      <c r="G534" s="4"/>
      <c r="H534" s="5">
        <f t="shared" si="396"/>
        <v>0</v>
      </c>
      <c r="I534" s="6"/>
      <c r="J534" s="5">
        <f t="shared" si="397"/>
        <v>0</v>
      </c>
      <c r="K534" s="5">
        <f t="shared" si="398"/>
        <v>0</v>
      </c>
      <c r="L534" s="5">
        <f t="shared" si="399"/>
        <v>0</v>
      </c>
      <c r="M534" s="5">
        <f t="shared" si="400"/>
        <v>1</v>
      </c>
      <c r="N534" s="5">
        <f t="shared" si="401"/>
        <v>413.62</v>
      </c>
      <c r="O534" s="19" t="str">
        <f t="shared" si="403"/>
        <v xml:space="preserve"> </v>
      </c>
      <c r="P534" s="47">
        <f t="shared" si="402"/>
        <v>1</v>
      </c>
    </row>
    <row r="535" spans="1:16" ht="49.5" customHeight="1" x14ac:dyDescent="0.2">
      <c r="A535" s="1" t="s">
        <v>619</v>
      </c>
      <c r="B535" s="3" t="s">
        <v>1017</v>
      </c>
      <c r="C535" s="1" t="s">
        <v>28</v>
      </c>
      <c r="D535" s="27">
        <v>1</v>
      </c>
      <c r="E535" s="27">
        <v>449.02</v>
      </c>
      <c r="F535" s="27">
        <v>449.02</v>
      </c>
      <c r="G535" s="4"/>
      <c r="H535" s="5">
        <f t="shared" si="396"/>
        <v>0</v>
      </c>
      <c r="I535" s="6"/>
      <c r="J535" s="5">
        <f t="shared" si="397"/>
        <v>0</v>
      </c>
      <c r="K535" s="5">
        <f t="shared" si="398"/>
        <v>0</v>
      </c>
      <c r="L535" s="5">
        <f t="shared" si="399"/>
        <v>0</v>
      </c>
      <c r="M535" s="5">
        <f t="shared" si="400"/>
        <v>1</v>
      </c>
      <c r="N535" s="5">
        <f t="shared" si="401"/>
        <v>449.02</v>
      </c>
      <c r="O535" s="19" t="str">
        <f t="shared" si="403"/>
        <v xml:space="preserve"> </v>
      </c>
      <c r="P535" s="47">
        <f t="shared" si="402"/>
        <v>1</v>
      </c>
    </row>
    <row r="536" spans="1:16" ht="24" x14ac:dyDescent="0.2">
      <c r="A536" s="1" t="s">
        <v>620</v>
      </c>
      <c r="B536" s="7" t="s">
        <v>841</v>
      </c>
      <c r="C536" s="1" t="s">
        <v>509</v>
      </c>
      <c r="D536" s="27">
        <v>1</v>
      </c>
      <c r="E536" s="27">
        <v>304.49</v>
      </c>
      <c r="F536" s="27">
        <v>304.49</v>
      </c>
      <c r="G536" s="4"/>
      <c r="H536" s="5">
        <f t="shared" si="396"/>
        <v>0</v>
      </c>
      <c r="I536" s="6"/>
      <c r="J536" s="5">
        <f t="shared" si="397"/>
        <v>0</v>
      </c>
      <c r="K536" s="5">
        <f t="shared" si="398"/>
        <v>0</v>
      </c>
      <c r="L536" s="5">
        <f t="shared" si="399"/>
        <v>0</v>
      </c>
      <c r="M536" s="5">
        <f t="shared" si="400"/>
        <v>1</v>
      </c>
      <c r="N536" s="5">
        <f t="shared" si="401"/>
        <v>304.49</v>
      </c>
      <c r="O536" s="19" t="str">
        <f t="shared" si="403"/>
        <v xml:space="preserve"> </v>
      </c>
      <c r="P536" s="47">
        <f t="shared" si="402"/>
        <v>1</v>
      </c>
    </row>
    <row r="537" spans="1:16" ht="49.5" customHeight="1" x14ac:dyDescent="0.2">
      <c r="A537" s="1" t="s">
        <v>621</v>
      </c>
      <c r="B537" s="3" t="s">
        <v>1017</v>
      </c>
      <c r="C537" s="1" t="s">
        <v>28</v>
      </c>
      <c r="D537" s="27">
        <v>1</v>
      </c>
      <c r="E537" s="27">
        <v>449.02</v>
      </c>
      <c r="F537" s="27">
        <v>449.02</v>
      </c>
      <c r="G537" s="4"/>
      <c r="H537" s="5">
        <f t="shared" si="396"/>
        <v>0</v>
      </c>
      <c r="I537" s="6"/>
      <c r="J537" s="5">
        <f t="shared" si="397"/>
        <v>0</v>
      </c>
      <c r="K537" s="5">
        <f t="shared" si="398"/>
        <v>0</v>
      </c>
      <c r="L537" s="5">
        <f t="shared" si="399"/>
        <v>0</v>
      </c>
      <c r="M537" s="5">
        <f t="shared" si="400"/>
        <v>1</v>
      </c>
      <c r="N537" s="5">
        <f t="shared" si="401"/>
        <v>449.02</v>
      </c>
      <c r="O537" s="19" t="str">
        <f t="shared" si="403"/>
        <v xml:space="preserve"> </v>
      </c>
      <c r="P537" s="47">
        <f t="shared" si="402"/>
        <v>1</v>
      </c>
    </row>
    <row r="538" spans="1:16" ht="24" x14ac:dyDescent="0.2">
      <c r="A538" s="1" t="s">
        <v>622</v>
      </c>
      <c r="B538" s="7" t="s">
        <v>841</v>
      </c>
      <c r="C538" s="1" t="s">
        <v>509</v>
      </c>
      <c r="D538" s="27">
        <v>1</v>
      </c>
      <c r="E538" s="27">
        <v>304.49</v>
      </c>
      <c r="F538" s="27">
        <v>304.49</v>
      </c>
      <c r="G538" s="4"/>
      <c r="H538" s="5">
        <f t="shared" si="396"/>
        <v>0</v>
      </c>
      <c r="I538" s="6"/>
      <c r="J538" s="5">
        <f t="shared" si="397"/>
        <v>0</v>
      </c>
      <c r="K538" s="5">
        <f t="shared" si="398"/>
        <v>0</v>
      </c>
      <c r="L538" s="5">
        <f t="shared" si="399"/>
        <v>0</v>
      </c>
      <c r="M538" s="5">
        <f t="shared" si="400"/>
        <v>1</v>
      </c>
      <c r="N538" s="5">
        <f t="shared" si="401"/>
        <v>304.49</v>
      </c>
      <c r="O538" s="19" t="str">
        <f t="shared" si="403"/>
        <v xml:space="preserve"> </v>
      </c>
      <c r="P538" s="47">
        <f t="shared" si="402"/>
        <v>1</v>
      </c>
    </row>
    <row r="539" spans="1:16" ht="52.5" customHeight="1" x14ac:dyDescent="0.2">
      <c r="A539" s="1" t="s">
        <v>623</v>
      </c>
      <c r="B539" s="3" t="s">
        <v>1017</v>
      </c>
      <c r="C539" s="1" t="s">
        <v>28</v>
      </c>
      <c r="D539" s="27">
        <v>1</v>
      </c>
      <c r="E539" s="27">
        <v>449.02</v>
      </c>
      <c r="F539" s="27">
        <v>449.02</v>
      </c>
      <c r="G539" s="4"/>
      <c r="H539" s="5">
        <f t="shared" si="396"/>
        <v>0</v>
      </c>
      <c r="I539" s="6"/>
      <c r="J539" s="5">
        <f t="shared" si="397"/>
        <v>0</v>
      </c>
      <c r="K539" s="5">
        <f t="shared" si="398"/>
        <v>0</v>
      </c>
      <c r="L539" s="5">
        <f t="shared" si="399"/>
        <v>0</v>
      </c>
      <c r="M539" s="5">
        <f t="shared" si="400"/>
        <v>1</v>
      </c>
      <c r="N539" s="5">
        <f t="shared" si="401"/>
        <v>449.02</v>
      </c>
      <c r="O539" s="19" t="str">
        <f t="shared" si="403"/>
        <v xml:space="preserve"> </v>
      </c>
      <c r="P539" s="47">
        <f t="shared" si="402"/>
        <v>1</v>
      </c>
    </row>
    <row r="540" spans="1:16" ht="24" x14ac:dyDescent="0.2">
      <c r="A540" s="1" t="s">
        <v>624</v>
      </c>
      <c r="B540" s="7" t="s">
        <v>841</v>
      </c>
      <c r="C540" s="1" t="s">
        <v>509</v>
      </c>
      <c r="D540" s="27">
        <v>1</v>
      </c>
      <c r="E540" s="27">
        <v>304.49</v>
      </c>
      <c r="F540" s="27">
        <v>304.49</v>
      </c>
      <c r="G540" s="4"/>
      <c r="H540" s="5">
        <f t="shared" si="396"/>
        <v>0</v>
      </c>
      <c r="I540" s="6"/>
      <c r="J540" s="5">
        <f t="shared" si="397"/>
        <v>0</v>
      </c>
      <c r="K540" s="5">
        <f t="shared" si="398"/>
        <v>0</v>
      </c>
      <c r="L540" s="5">
        <f t="shared" si="399"/>
        <v>0</v>
      </c>
      <c r="M540" s="5">
        <f t="shared" si="400"/>
        <v>1</v>
      </c>
      <c r="N540" s="5">
        <f t="shared" si="401"/>
        <v>304.49</v>
      </c>
      <c r="O540" s="19" t="str">
        <f t="shared" si="403"/>
        <v xml:space="preserve"> </v>
      </c>
      <c r="P540" s="47">
        <f t="shared" si="402"/>
        <v>1</v>
      </c>
    </row>
    <row r="541" spans="1:16" ht="36" x14ac:dyDescent="0.2">
      <c r="A541" s="1" t="s">
        <v>625</v>
      </c>
      <c r="B541" s="7" t="s">
        <v>837</v>
      </c>
      <c r="C541" s="1" t="s">
        <v>28</v>
      </c>
      <c r="D541" s="27">
        <v>3</v>
      </c>
      <c r="E541" s="27">
        <v>413.62</v>
      </c>
      <c r="F541" s="28">
        <v>1240.8599999999999</v>
      </c>
      <c r="G541" s="4"/>
      <c r="H541" s="5">
        <f t="shared" si="396"/>
        <v>0</v>
      </c>
      <c r="I541" s="6"/>
      <c r="J541" s="5">
        <f t="shared" si="397"/>
        <v>0</v>
      </c>
      <c r="K541" s="5">
        <f t="shared" si="398"/>
        <v>0</v>
      </c>
      <c r="L541" s="5">
        <f t="shared" si="399"/>
        <v>0</v>
      </c>
      <c r="M541" s="5">
        <f t="shared" si="400"/>
        <v>3</v>
      </c>
      <c r="N541" s="5">
        <f t="shared" si="401"/>
        <v>1240.8599999999999</v>
      </c>
      <c r="O541" s="19" t="str">
        <f t="shared" si="403"/>
        <v xml:space="preserve"> </v>
      </c>
      <c r="P541" s="47">
        <f t="shared" si="402"/>
        <v>1</v>
      </c>
    </row>
    <row r="542" spans="1:16" ht="24" x14ac:dyDescent="0.2">
      <c r="A542" s="1" t="s">
        <v>626</v>
      </c>
      <c r="B542" s="7" t="s">
        <v>838</v>
      </c>
      <c r="C542" s="1" t="s">
        <v>509</v>
      </c>
      <c r="D542" s="27">
        <v>2</v>
      </c>
      <c r="E542" s="27">
        <v>307.94</v>
      </c>
      <c r="F542" s="27">
        <v>615.88</v>
      </c>
      <c r="G542" s="4"/>
      <c r="H542" s="5">
        <f t="shared" si="396"/>
        <v>0</v>
      </c>
      <c r="I542" s="6"/>
      <c r="J542" s="5">
        <f t="shared" si="397"/>
        <v>0</v>
      </c>
      <c r="K542" s="5">
        <f t="shared" si="398"/>
        <v>0</v>
      </c>
      <c r="L542" s="5">
        <f t="shared" si="399"/>
        <v>0</v>
      </c>
      <c r="M542" s="5">
        <f t="shared" si="400"/>
        <v>2</v>
      </c>
      <c r="N542" s="5">
        <f t="shared" si="401"/>
        <v>615.88</v>
      </c>
      <c r="O542" s="19" t="str">
        <f t="shared" si="403"/>
        <v xml:space="preserve"> </v>
      </c>
      <c r="P542" s="47">
        <f t="shared" si="402"/>
        <v>1</v>
      </c>
    </row>
    <row r="543" spans="1:16" ht="36" x14ac:dyDescent="0.2">
      <c r="A543" s="1" t="s">
        <v>627</v>
      </c>
      <c r="B543" s="7" t="s">
        <v>837</v>
      </c>
      <c r="C543" s="1" t="s">
        <v>28</v>
      </c>
      <c r="D543" s="27">
        <v>8</v>
      </c>
      <c r="E543" s="27">
        <v>413.62</v>
      </c>
      <c r="F543" s="28">
        <v>3308.96</v>
      </c>
      <c r="G543" s="4"/>
      <c r="H543" s="5">
        <f t="shared" si="396"/>
        <v>0</v>
      </c>
      <c r="I543" s="6"/>
      <c r="J543" s="5">
        <f t="shared" si="397"/>
        <v>0</v>
      </c>
      <c r="K543" s="5">
        <f t="shared" si="398"/>
        <v>0</v>
      </c>
      <c r="L543" s="5">
        <f t="shared" si="399"/>
        <v>0</v>
      </c>
      <c r="M543" s="5">
        <f t="shared" si="400"/>
        <v>8</v>
      </c>
      <c r="N543" s="5">
        <f t="shared" si="401"/>
        <v>3308.96</v>
      </c>
      <c r="O543" s="19" t="str">
        <f t="shared" si="403"/>
        <v xml:space="preserve"> </v>
      </c>
      <c r="P543" s="47">
        <f t="shared" si="402"/>
        <v>1</v>
      </c>
    </row>
    <row r="544" spans="1:16" ht="24" x14ac:dyDescent="0.2">
      <c r="A544" s="1" t="s">
        <v>628</v>
      </c>
      <c r="B544" s="7" t="s">
        <v>838</v>
      </c>
      <c r="C544" s="1" t="s">
        <v>509</v>
      </c>
      <c r="D544" s="27">
        <v>2</v>
      </c>
      <c r="E544" s="27">
        <v>307.94</v>
      </c>
      <c r="F544" s="27">
        <v>615.88</v>
      </c>
      <c r="G544" s="4"/>
      <c r="H544" s="5">
        <f t="shared" si="396"/>
        <v>0</v>
      </c>
      <c r="I544" s="6"/>
      <c r="J544" s="5">
        <f t="shared" si="397"/>
        <v>0</v>
      </c>
      <c r="K544" s="5">
        <f t="shared" si="398"/>
        <v>0</v>
      </c>
      <c r="L544" s="5">
        <f t="shared" si="399"/>
        <v>0</v>
      </c>
      <c r="M544" s="5">
        <f t="shared" si="400"/>
        <v>2</v>
      </c>
      <c r="N544" s="5">
        <f t="shared" si="401"/>
        <v>615.88</v>
      </c>
      <c r="O544" s="19" t="str">
        <f t="shared" si="403"/>
        <v xml:space="preserve"> </v>
      </c>
      <c r="P544" s="47">
        <f t="shared" si="402"/>
        <v>1</v>
      </c>
    </row>
    <row r="545" spans="1:16" ht="51" customHeight="1" x14ac:dyDescent="0.2">
      <c r="A545" s="1" t="s">
        <v>629</v>
      </c>
      <c r="B545" s="3" t="s">
        <v>1017</v>
      </c>
      <c r="C545" s="1" t="s">
        <v>28</v>
      </c>
      <c r="D545" s="27">
        <v>1</v>
      </c>
      <c r="E545" s="27">
        <v>449.02</v>
      </c>
      <c r="F545" s="27">
        <v>449.02</v>
      </c>
      <c r="G545" s="4"/>
      <c r="H545" s="5">
        <f t="shared" si="396"/>
        <v>0</v>
      </c>
      <c r="I545" s="6"/>
      <c r="J545" s="5">
        <f t="shared" si="397"/>
        <v>0</v>
      </c>
      <c r="K545" s="5">
        <f t="shared" si="398"/>
        <v>0</v>
      </c>
      <c r="L545" s="5">
        <f t="shared" si="399"/>
        <v>0</v>
      </c>
      <c r="M545" s="5">
        <f t="shared" si="400"/>
        <v>1</v>
      </c>
      <c r="N545" s="5">
        <f t="shared" si="401"/>
        <v>449.02</v>
      </c>
      <c r="O545" s="19" t="str">
        <f t="shared" si="403"/>
        <v xml:space="preserve"> </v>
      </c>
      <c r="P545" s="47">
        <f t="shared" si="402"/>
        <v>1</v>
      </c>
    </row>
    <row r="546" spans="1:16" ht="24" x14ac:dyDescent="0.2">
      <c r="A546" s="1" t="s">
        <v>630</v>
      </c>
      <c r="B546" s="7" t="s">
        <v>841</v>
      </c>
      <c r="C546" s="1" t="s">
        <v>509</v>
      </c>
      <c r="D546" s="27">
        <v>1</v>
      </c>
      <c r="E546" s="27">
        <v>304.49</v>
      </c>
      <c r="F546" s="27">
        <v>304.49</v>
      </c>
      <c r="G546" s="4"/>
      <c r="H546" s="5">
        <f t="shared" si="396"/>
        <v>0</v>
      </c>
      <c r="I546" s="6"/>
      <c r="J546" s="5">
        <f t="shared" si="397"/>
        <v>0</v>
      </c>
      <c r="K546" s="5">
        <f t="shared" si="398"/>
        <v>0</v>
      </c>
      <c r="L546" s="5">
        <f t="shared" si="399"/>
        <v>0</v>
      </c>
      <c r="M546" s="5">
        <f t="shared" si="400"/>
        <v>1</v>
      </c>
      <c r="N546" s="5">
        <f t="shared" si="401"/>
        <v>304.49</v>
      </c>
      <c r="O546" s="19" t="str">
        <f t="shared" si="403"/>
        <v xml:space="preserve"> </v>
      </c>
      <c r="P546" s="47">
        <f t="shared" si="402"/>
        <v>1</v>
      </c>
    </row>
    <row r="547" spans="1:16" ht="33" customHeight="1" x14ac:dyDescent="0.2">
      <c r="A547" s="1" t="s">
        <v>631</v>
      </c>
      <c r="B547" s="7" t="s">
        <v>844</v>
      </c>
      <c r="C547" s="1" t="s">
        <v>28</v>
      </c>
      <c r="D547" s="27">
        <v>1</v>
      </c>
      <c r="E547" s="27">
        <v>342.52</v>
      </c>
      <c r="F547" s="27">
        <v>342.52</v>
      </c>
      <c r="G547" s="4"/>
      <c r="H547" s="5">
        <f t="shared" si="396"/>
        <v>0</v>
      </c>
      <c r="I547" s="6"/>
      <c r="J547" s="5">
        <f t="shared" si="397"/>
        <v>0</v>
      </c>
      <c r="K547" s="5">
        <f t="shared" si="398"/>
        <v>0</v>
      </c>
      <c r="L547" s="5">
        <f t="shared" si="399"/>
        <v>0</v>
      </c>
      <c r="M547" s="5">
        <f t="shared" si="400"/>
        <v>1</v>
      </c>
      <c r="N547" s="5">
        <f t="shared" si="401"/>
        <v>342.52</v>
      </c>
      <c r="O547" s="19" t="str">
        <f t="shared" si="403"/>
        <v xml:space="preserve"> </v>
      </c>
      <c r="P547" s="47">
        <f t="shared" si="402"/>
        <v>1</v>
      </c>
    </row>
    <row r="548" spans="1:16" ht="24" x14ac:dyDescent="0.2">
      <c r="A548" s="1" t="s">
        <v>632</v>
      </c>
      <c r="B548" s="7" t="s">
        <v>842</v>
      </c>
      <c r="C548" s="1" t="s">
        <v>509</v>
      </c>
      <c r="D548" s="27">
        <v>1</v>
      </c>
      <c r="E548" s="27">
        <v>282.89</v>
      </c>
      <c r="F548" s="27">
        <v>282.89</v>
      </c>
      <c r="G548" s="4"/>
      <c r="H548" s="5">
        <f t="shared" si="396"/>
        <v>0</v>
      </c>
      <c r="I548" s="6"/>
      <c r="J548" s="5">
        <f t="shared" si="397"/>
        <v>0</v>
      </c>
      <c r="K548" s="5">
        <f t="shared" si="398"/>
        <v>0</v>
      </c>
      <c r="L548" s="5">
        <f t="shared" si="399"/>
        <v>0</v>
      </c>
      <c r="M548" s="5">
        <f t="shared" si="400"/>
        <v>1</v>
      </c>
      <c r="N548" s="5">
        <f t="shared" si="401"/>
        <v>282.89</v>
      </c>
      <c r="O548" s="19" t="str">
        <f t="shared" si="403"/>
        <v xml:space="preserve"> </v>
      </c>
      <c r="P548" s="47">
        <f t="shared" si="402"/>
        <v>1</v>
      </c>
    </row>
    <row r="549" spans="1:16" ht="51" customHeight="1" x14ac:dyDescent="0.2">
      <c r="A549" s="1" t="s">
        <v>633</v>
      </c>
      <c r="B549" s="7" t="s">
        <v>840</v>
      </c>
      <c r="C549" s="1" t="s">
        <v>28</v>
      </c>
      <c r="D549" s="27">
        <v>6</v>
      </c>
      <c r="E549" s="27">
        <v>449.02</v>
      </c>
      <c r="F549" s="28">
        <v>2694.12</v>
      </c>
      <c r="G549" s="4"/>
      <c r="H549" s="5">
        <f t="shared" si="396"/>
        <v>0</v>
      </c>
      <c r="I549" s="6"/>
      <c r="J549" s="5">
        <f t="shared" si="397"/>
        <v>0</v>
      </c>
      <c r="K549" s="5">
        <f t="shared" si="398"/>
        <v>0</v>
      </c>
      <c r="L549" s="5">
        <f t="shared" si="399"/>
        <v>0</v>
      </c>
      <c r="M549" s="5">
        <f t="shared" si="400"/>
        <v>6</v>
      </c>
      <c r="N549" s="5">
        <f t="shared" si="401"/>
        <v>2694.12</v>
      </c>
      <c r="O549" s="19" t="str">
        <f t="shared" si="403"/>
        <v xml:space="preserve"> </v>
      </c>
      <c r="P549" s="47">
        <f t="shared" si="402"/>
        <v>1</v>
      </c>
    </row>
    <row r="550" spans="1:16" ht="38.25" customHeight="1" x14ac:dyDescent="0.2">
      <c r="A550" s="1" t="s">
        <v>634</v>
      </c>
      <c r="B550" s="3" t="s">
        <v>601</v>
      </c>
      <c r="C550" s="1" t="s">
        <v>28</v>
      </c>
      <c r="D550" s="27">
        <v>1</v>
      </c>
      <c r="E550" s="27">
        <v>938.76</v>
      </c>
      <c r="F550" s="27">
        <v>938.76</v>
      </c>
      <c r="G550" s="4"/>
      <c r="H550" s="5">
        <f t="shared" ref="H550:H558" si="404">ROUND(G550*E550,2)</f>
        <v>0</v>
      </c>
      <c r="I550" s="6"/>
      <c r="J550" s="5">
        <f t="shared" ref="J550:J558" si="405">ROUND(I550*E550,2)</f>
        <v>0</v>
      </c>
      <c r="K550" s="5">
        <f t="shared" ref="K550:K558" si="406">G550+I550</f>
        <v>0</v>
      </c>
      <c r="L550" s="5">
        <f t="shared" ref="L550:L558" si="407">H550+J550</f>
        <v>0</v>
      </c>
      <c r="M550" s="5">
        <f t="shared" ref="M550:M558" si="408">D550-K550</f>
        <v>1</v>
      </c>
      <c r="N550" s="5">
        <f t="shared" ref="N550:N558" si="409">F550-L550</f>
        <v>938.76</v>
      </c>
      <c r="O550" s="19" t="str">
        <f t="shared" si="403"/>
        <v xml:space="preserve"> </v>
      </c>
      <c r="P550" s="47">
        <f t="shared" si="402"/>
        <v>1</v>
      </c>
    </row>
    <row r="551" spans="1:16" ht="24" x14ac:dyDescent="0.2">
      <c r="A551" s="1" t="s">
        <v>635</v>
      </c>
      <c r="B551" s="7" t="s">
        <v>843</v>
      </c>
      <c r="C551" s="1" t="s">
        <v>509</v>
      </c>
      <c r="D551" s="27">
        <v>1</v>
      </c>
      <c r="E551" s="27">
        <v>282.39999999999998</v>
      </c>
      <c r="F551" s="27">
        <v>282.39999999999998</v>
      </c>
      <c r="G551" s="4"/>
      <c r="H551" s="5">
        <f t="shared" si="404"/>
        <v>0</v>
      </c>
      <c r="I551" s="6"/>
      <c r="J551" s="5">
        <f t="shared" si="405"/>
        <v>0</v>
      </c>
      <c r="K551" s="5">
        <f t="shared" si="406"/>
        <v>0</v>
      </c>
      <c r="L551" s="5">
        <f t="shared" si="407"/>
        <v>0</v>
      </c>
      <c r="M551" s="5">
        <f t="shared" si="408"/>
        <v>1</v>
      </c>
      <c r="N551" s="5">
        <f t="shared" si="409"/>
        <v>282.39999999999998</v>
      </c>
      <c r="O551" s="19" t="str">
        <f t="shared" si="403"/>
        <v xml:space="preserve"> </v>
      </c>
      <c r="P551" s="47">
        <f t="shared" ref="P551:P614" si="410">IF((N551/F551)=0," ",(N551/F551))</f>
        <v>1</v>
      </c>
    </row>
    <row r="552" spans="1:16" ht="24" x14ac:dyDescent="0.2">
      <c r="A552" s="1" t="s">
        <v>636</v>
      </c>
      <c r="B552" s="7" t="s">
        <v>845</v>
      </c>
      <c r="C552" s="1" t="s">
        <v>28</v>
      </c>
      <c r="D552" s="27">
        <v>4</v>
      </c>
      <c r="E552" s="27">
        <v>85.56</v>
      </c>
      <c r="F552" s="27">
        <v>342.24</v>
      </c>
      <c r="G552" s="4"/>
      <c r="H552" s="5">
        <f t="shared" si="404"/>
        <v>0</v>
      </c>
      <c r="I552" s="6"/>
      <c r="J552" s="5">
        <f t="shared" si="405"/>
        <v>0</v>
      </c>
      <c r="K552" s="5">
        <f t="shared" si="406"/>
        <v>0</v>
      </c>
      <c r="L552" s="5">
        <f t="shared" si="407"/>
        <v>0</v>
      </c>
      <c r="M552" s="5">
        <f t="shared" si="408"/>
        <v>4</v>
      </c>
      <c r="N552" s="5">
        <f t="shared" si="409"/>
        <v>342.24</v>
      </c>
      <c r="O552" s="19" t="str">
        <f t="shared" si="403"/>
        <v xml:space="preserve"> </v>
      </c>
      <c r="P552" s="47">
        <f t="shared" si="410"/>
        <v>1</v>
      </c>
    </row>
    <row r="553" spans="1:16" ht="41.25" customHeight="1" x14ac:dyDescent="0.2">
      <c r="A553" s="1" t="s">
        <v>637</v>
      </c>
      <c r="B553" s="3" t="s">
        <v>638</v>
      </c>
      <c r="C553" s="1" t="s">
        <v>28</v>
      </c>
      <c r="D553" s="27">
        <v>3</v>
      </c>
      <c r="E553" s="27">
        <v>2418.15</v>
      </c>
      <c r="F553" s="28">
        <v>7254.45</v>
      </c>
      <c r="G553" s="4"/>
      <c r="H553" s="5">
        <f t="shared" si="404"/>
        <v>0</v>
      </c>
      <c r="I553" s="6"/>
      <c r="J553" s="5">
        <f t="shared" si="405"/>
        <v>0</v>
      </c>
      <c r="K553" s="5">
        <f t="shared" si="406"/>
        <v>0</v>
      </c>
      <c r="L553" s="5">
        <f t="shared" si="407"/>
        <v>0</v>
      </c>
      <c r="M553" s="5">
        <f t="shared" si="408"/>
        <v>3</v>
      </c>
      <c r="N553" s="5">
        <f t="shared" si="409"/>
        <v>7254.45</v>
      </c>
      <c r="O553" s="19" t="str">
        <f t="shared" si="403"/>
        <v xml:space="preserve"> </v>
      </c>
      <c r="P553" s="47">
        <f t="shared" si="410"/>
        <v>1</v>
      </c>
    </row>
    <row r="554" spans="1:16" ht="37.5" customHeight="1" x14ac:dyDescent="0.2">
      <c r="A554" s="1" t="s">
        <v>639</v>
      </c>
      <c r="B554" s="7" t="s">
        <v>846</v>
      </c>
      <c r="C554" s="1" t="s">
        <v>28</v>
      </c>
      <c r="D554" s="27">
        <v>6</v>
      </c>
      <c r="E554" s="27">
        <v>516.13</v>
      </c>
      <c r="F554" s="28">
        <v>3096.78</v>
      </c>
      <c r="G554" s="4"/>
      <c r="H554" s="5">
        <f t="shared" si="404"/>
        <v>0</v>
      </c>
      <c r="I554" s="6"/>
      <c r="J554" s="5">
        <f t="shared" si="405"/>
        <v>0</v>
      </c>
      <c r="K554" s="5">
        <f t="shared" si="406"/>
        <v>0</v>
      </c>
      <c r="L554" s="5">
        <f t="shared" si="407"/>
        <v>0</v>
      </c>
      <c r="M554" s="5">
        <f t="shared" si="408"/>
        <v>6</v>
      </c>
      <c r="N554" s="5">
        <f t="shared" si="409"/>
        <v>3096.78</v>
      </c>
      <c r="O554" s="19" t="str">
        <f t="shared" si="403"/>
        <v xml:space="preserve"> </v>
      </c>
      <c r="P554" s="47">
        <f t="shared" si="410"/>
        <v>1</v>
      </c>
    </row>
    <row r="555" spans="1:16" ht="24" x14ac:dyDescent="0.2">
      <c r="A555" s="1" t="s">
        <v>640</v>
      </c>
      <c r="B555" s="3" t="s">
        <v>1018</v>
      </c>
      <c r="C555" s="1" t="s">
        <v>28</v>
      </c>
      <c r="D555" s="27">
        <v>1</v>
      </c>
      <c r="E555" s="27">
        <v>51.38</v>
      </c>
      <c r="F555" s="27">
        <v>51.38</v>
      </c>
      <c r="G555" s="4"/>
      <c r="H555" s="5">
        <f t="shared" si="404"/>
        <v>0</v>
      </c>
      <c r="I555" s="6"/>
      <c r="J555" s="5">
        <f t="shared" si="405"/>
        <v>0</v>
      </c>
      <c r="K555" s="5">
        <f t="shared" si="406"/>
        <v>0</v>
      </c>
      <c r="L555" s="5">
        <f t="shared" si="407"/>
        <v>0</v>
      </c>
      <c r="M555" s="5">
        <f t="shared" si="408"/>
        <v>1</v>
      </c>
      <c r="N555" s="5">
        <f t="shared" si="409"/>
        <v>51.38</v>
      </c>
      <c r="O555" s="19" t="str">
        <f t="shared" si="403"/>
        <v xml:space="preserve"> </v>
      </c>
      <c r="P555" s="47">
        <f t="shared" si="410"/>
        <v>1</v>
      </c>
    </row>
    <row r="556" spans="1:16" ht="36" x14ac:dyDescent="0.2">
      <c r="A556" s="1" t="s">
        <v>641</v>
      </c>
      <c r="B556" s="7" t="s">
        <v>839</v>
      </c>
      <c r="C556" s="1" t="s">
        <v>28</v>
      </c>
      <c r="D556" s="27">
        <v>2</v>
      </c>
      <c r="E556" s="27">
        <v>145.29</v>
      </c>
      <c r="F556" s="27">
        <v>290.58</v>
      </c>
      <c r="G556" s="4"/>
      <c r="H556" s="5">
        <f t="shared" si="404"/>
        <v>0</v>
      </c>
      <c r="I556" s="6"/>
      <c r="J556" s="5">
        <f t="shared" si="405"/>
        <v>0</v>
      </c>
      <c r="K556" s="5">
        <f t="shared" si="406"/>
        <v>0</v>
      </c>
      <c r="L556" s="5">
        <f t="shared" si="407"/>
        <v>0</v>
      </c>
      <c r="M556" s="5">
        <f t="shared" si="408"/>
        <v>2</v>
      </c>
      <c r="N556" s="5">
        <f t="shared" si="409"/>
        <v>290.58</v>
      </c>
      <c r="O556" s="19" t="str">
        <f t="shared" si="403"/>
        <v xml:space="preserve"> </v>
      </c>
      <c r="P556" s="47">
        <f t="shared" si="410"/>
        <v>1</v>
      </c>
    </row>
    <row r="557" spans="1:16" ht="48" x14ac:dyDescent="0.2">
      <c r="A557" s="1" t="s">
        <v>642</v>
      </c>
      <c r="B557" s="7" t="s">
        <v>847</v>
      </c>
      <c r="C557" s="1" t="s">
        <v>28</v>
      </c>
      <c r="D557" s="27">
        <v>2</v>
      </c>
      <c r="E557" s="27">
        <v>105.91</v>
      </c>
      <c r="F557" s="27">
        <v>211.82</v>
      </c>
      <c r="G557" s="4"/>
      <c r="H557" s="5">
        <f t="shared" si="404"/>
        <v>0</v>
      </c>
      <c r="I557" s="6"/>
      <c r="J557" s="5">
        <f t="shared" si="405"/>
        <v>0</v>
      </c>
      <c r="K557" s="5">
        <f t="shared" si="406"/>
        <v>0</v>
      </c>
      <c r="L557" s="5">
        <f t="shared" si="407"/>
        <v>0</v>
      </c>
      <c r="M557" s="5">
        <f t="shared" si="408"/>
        <v>2</v>
      </c>
      <c r="N557" s="5">
        <f t="shared" si="409"/>
        <v>211.82</v>
      </c>
      <c r="O557" s="19" t="str">
        <f t="shared" ref="O557:O620" si="411">IF((L557/F557)=0," ",(L557/F557))</f>
        <v xml:space="preserve"> </v>
      </c>
      <c r="P557" s="47">
        <f t="shared" si="410"/>
        <v>1</v>
      </c>
    </row>
    <row r="558" spans="1:16" ht="18.75" customHeight="1" x14ac:dyDescent="0.2">
      <c r="A558" s="1" t="s">
        <v>643</v>
      </c>
      <c r="B558" s="3" t="s">
        <v>590</v>
      </c>
      <c r="C558" s="1" t="s">
        <v>28</v>
      </c>
      <c r="D558" s="27">
        <v>2</v>
      </c>
      <c r="E558" s="27">
        <v>40.94</v>
      </c>
      <c r="F558" s="27">
        <v>81.88</v>
      </c>
      <c r="G558" s="4"/>
      <c r="H558" s="5">
        <f t="shared" si="404"/>
        <v>0</v>
      </c>
      <c r="I558" s="6"/>
      <c r="J558" s="5">
        <f t="shared" si="405"/>
        <v>0</v>
      </c>
      <c r="K558" s="5">
        <f t="shared" si="406"/>
        <v>0</v>
      </c>
      <c r="L558" s="5">
        <f t="shared" si="407"/>
        <v>0</v>
      </c>
      <c r="M558" s="5">
        <f t="shared" si="408"/>
        <v>2</v>
      </c>
      <c r="N558" s="5">
        <f t="shared" si="409"/>
        <v>81.88</v>
      </c>
      <c r="O558" s="19" t="str">
        <f t="shared" si="411"/>
        <v xml:space="preserve"> </v>
      </c>
      <c r="P558" s="47">
        <f t="shared" si="410"/>
        <v>1</v>
      </c>
    </row>
    <row r="559" spans="1:16" x14ac:dyDescent="0.2">
      <c r="A559" s="29" t="s">
        <v>644</v>
      </c>
      <c r="B559" s="8" t="s">
        <v>645</v>
      </c>
      <c r="C559" s="30"/>
      <c r="D559" s="30"/>
      <c r="E559" s="30"/>
      <c r="F559" s="37">
        <f>SUM(F560:F566)</f>
        <v>4644.1399999999994</v>
      </c>
      <c r="G559" s="16"/>
      <c r="H559" s="37">
        <f>SUM(H560:H566)</f>
        <v>0</v>
      </c>
      <c r="I559" s="17"/>
      <c r="J559" s="37">
        <f>SUM(J560:J566)</f>
        <v>0</v>
      </c>
      <c r="K559" s="16"/>
      <c r="L559" s="37">
        <f>SUM(L560:L566)</f>
        <v>0</v>
      </c>
      <c r="M559" s="16"/>
      <c r="N559" s="37">
        <f>SUM(N560:N566)</f>
        <v>4644.1399999999994</v>
      </c>
      <c r="O559" s="20" t="str">
        <f t="shared" si="411"/>
        <v xml:space="preserve"> </v>
      </c>
      <c r="P559" s="46">
        <f t="shared" si="410"/>
        <v>1</v>
      </c>
    </row>
    <row r="560" spans="1:16" ht="36" x14ac:dyDescent="0.2">
      <c r="A560" s="1" t="s">
        <v>646</v>
      </c>
      <c r="B560" s="7" t="s">
        <v>828</v>
      </c>
      <c r="C560" s="1" t="s">
        <v>28</v>
      </c>
      <c r="D560" s="27">
        <v>17</v>
      </c>
      <c r="E560" s="27">
        <v>75.650000000000006</v>
      </c>
      <c r="F560" s="28">
        <v>1286.05</v>
      </c>
      <c r="G560" s="4"/>
      <c r="H560" s="5">
        <f t="shared" ref="H560:H623" si="412">ROUND(G560*E560,2)</f>
        <v>0</v>
      </c>
      <c r="I560" s="6"/>
      <c r="J560" s="5">
        <f t="shared" ref="J560:J623" si="413">ROUND(I560*E560,2)</f>
        <v>0</v>
      </c>
      <c r="K560" s="5">
        <f t="shared" ref="K560:K623" si="414">G560+I560</f>
        <v>0</v>
      </c>
      <c r="L560" s="5">
        <f t="shared" ref="L560:L623" si="415">H560+J560</f>
        <v>0</v>
      </c>
      <c r="M560" s="5">
        <f t="shared" ref="M560:M623" si="416">D560-K560</f>
        <v>17</v>
      </c>
      <c r="N560" s="5">
        <f t="shared" ref="N560:N623" si="417">F560-L560</f>
        <v>1286.05</v>
      </c>
      <c r="O560" s="19" t="str">
        <f t="shared" si="411"/>
        <v xml:space="preserve"> </v>
      </c>
      <c r="P560" s="47">
        <f t="shared" si="410"/>
        <v>1</v>
      </c>
    </row>
    <row r="561" spans="1:16" ht="36" x14ac:dyDescent="0.2">
      <c r="A561" s="1" t="s">
        <v>647</v>
      </c>
      <c r="B561" s="3" t="s">
        <v>926</v>
      </c>
      <c r="C561" s="1" t="s">
        <v>28</v>
      </c>
      <c r="D561" s="27">
        <v>5</v>
      </c>
      <c r="E561" s="27">
        <v>279.14</v>
      </c>
      <c r="F561" s="28">
        <v>1395.7</v>
      </c>
      <c r="G561" s="4"/>
      <c r="H561" s="5">
        <f t="shared" si="412"/>
        <v>0</v>
      </c>
      <c r="I561" s="6"/>
      <c r="J561" s="5">
        <f t="shared" si="413"/>
        <v>0</v>
      </c>
      <c r="K561" s="5">
        <f t="shared" si="414"/>
        <v>0</v>
      </c>
      <c r="L561" s="5">
        <f t="shared" si="415"/>
        <v>0</v>
      </c>
      <c r="M561" s="5">
        <f t="shared" si="416"/>
        <v>5</v>
      </c>
      <c r="N561" s="5">
        <f t="shared" si="417"/>
        <v>1395.7</v>
      </c>
      <c r="O561" s="19" t="str">
        <f t="shared" si="411"/>
        <v xml:space="preserve"> </v>
      </c>
      <c r="P561" s="47">
        <f t="shared" si="410"/>
        <v>1</v>
      </c>
    </row>
    <row r="562" spans="1:16" ht="24" x14ac:dyDescent="0.2">
      <c r="A562" s="1" t="s">
        <v>648</v>
      </c>
      <c r="B562" s="7" t="s">
        <v>848</v>
      </c>
      <c r="C562" s="1" t="s">
        <v>649</v>
      </c>
      <c r="D562" s="27">
        <v>5</v>
      </c>
      <c r="E562" s="27">
        <v>29.17</v>
      </c>
      <c r="F562" s="27">
        <v>145.85</v>
      </c>
      <c r="G562" s="4"/>
      <c r="H562" s="5">
        <f t="shared" si="412"/>
        <v>0</v>
      </c>
      <c r="I562" s="6"/>
      <c r="J562" s="5">
        <f t="shared" si="413"/>
        <v>0</v>
      </c>
      <c r="K562" s="5">
        <f t="shared" si="414"/>
        <v>0</v>
      </c>
      <c r="L562" s="5">
        <f t="shared" si="415"/>
        <v>0</v>
      </c>
      <c r="M562" s="5">
        <f t="shared" si="416"/>
        <v>5</v>
      </c>
      <c r="N562" s="5">
        <f t="shared" si="417"/>
        <v>145.85</v>
      </c>
      <c r="O562" s="19" t="str">
        <f t="shared" si="411"/>
        <v xml:space="preserve"> </v>
      </c>
      <c r="P562" s="47">
        <f t="shared" si="410"/>
        <v>1</v>
      </c>
    </row>
    <row r="563" spans="1:16" ht="24" x14ac:dyDescent="0.2">
      <c r="A563" s="1" t="s">
        <v>650</v>
      </c>
      <c r="B563" s="3" t="s">
        <v>925</v>
      </c>
      <c r="C563" s="1" t="s">
        <v>649</v>
      </c>
      <c r="D563" s="27">
        <v>16</v>
      </c>
      <c r="E563" s="27">
        <v>55.42</v>
      </c>
      <c r="F563" s="27">
        <v>886.72</v>
      </c>
      <c r="G563" s="4"/>
      <c r="H563" s="5">
        <f t="shared" si="412"/>
        <v>0</v>
      </c>
      <c r="I563" s="6"/>
      <c r="J563" s="5">
        <f t="shared" si="413"/>
        <v>0</v>
      </c>
      <c r="K563" s="5">
        <f t="shared" si="414"/>
        <v>0</v>
      </c>
      <c r="L563" s="5">
        <f t="shared" si="415"/>
        <v>0</v>
      </c>
      <c r="M563" s="5">
        <f t="shared" si="416"/>
        <v>16</v>
      </c>
      <c r="N563" s="5">
        <f t="shared" si="417"/>
        <v>886.72</v>
      </c>
      <c r="O563" s="19" t="str">
        <f t="shared" si="411"/>
        <v xml:space="preserve"> </v>
      </c>
      <c r="P563" s="47">
        <f t="shared" si="410"/>
        <v>1</v>
      </c>
    </row>
    <row r="564" spans="1:16" ht="24" x14ac:dyDescent="0.2">
      <c r="A564" s="1" t="s">
        <v>651</v>
      </c>
      <c r="B564" s="3" t="s">
        <v>925</v>
      </c>
      <c r="C564" s="1" t="s">
        <v>649</v>
      </c>
      <c r="D564" s="27">
        <v>3</v>
      </c>
      <c r="E564" s="27">
        <v>55.42</v>
      </c>
      <c r="F564" s="27">
        <v>166.26</v>
      </c>
      <c r="G564" s="4"/>
      <c r="H564" s="5">
        <f t="shared" si="412"/>
        <v>0</v>
      </c>
      <c r="I564" s="6"/>
      <c r="J564" s="5">
        <f t="shared" si="413"/>
        <v>0</v>
      </c>
      <c r="K564" s="5">
        <f t="shared" si="414"/>
        <v>0</v>
      </c>
      <c r="L564" s="5">
        <f t="shared" si="415"/>
        <v>0</v>
      </c>
      <c r="M564" s="5">
        <f t="shared" si="416"/>
        <v>3</v>
      </c>
      <c r="N564" s="5">
        <f t="shared" si="417"/>
        <v>166.26</v>
      </c>
      <c r="O564" s="19" t="str">
        <f t="shared" si="411"/>
        <v xml:space="preserve"> </v>
      </c>
      <c r="P564" s="47">
        <f t="shared" si="410"/>
        <v>1</v>
      </c>
    </row>
    <row r="565" spans="1:16" ht="24" x14ac:dyDescent="0.2">
      <c r="A565" s="1" t="s">
        <v>652</v>
      </c>
      <c r="B565" s="3" t="s">
        <v>925</v>
      </c>
      <c r="C565" s="1" t="s">
        <v>649</v>
      </c>
      <c r="D565" s="27">
        <v>10</v>
      </c>
      <c r="E565" s="27">
        <v>55.42</v>
      </c>
      <c r="F565" s="27">
        <v>554.20000000000005</v>
      </c>
      <c r="G565" s="4"/>
      <c r="H565" s="5">
        <f t="shared" si="412"/>
        <v>0</v>
      </c>
      <c r="I565" s="6"/>
      <c r="J565" s="5">
        <f t="shared" si="413"/>
        <v>0</v>
      </c>
      <c r="K565" s="5">
        <f t="shared" si="414"/>
        <v>0</v>
      </c>
      <c r="L565" s="5">
        <f t="shared" si="415"/>
        <v>0</v>
      </c>
      <c r="M565" s="5">
        <f t="shared" si="416"/>
        <v>10</v>
      </c>
      <c r="N565" s="5">
        <f t="shared" si="417"/>
        <v>554.20000000000005</v>
      </c>
      <c r="O565" s="19" t="str">
        <f t="shared" si="411"/>
        <v xml:space="preserve"> </v>
      </c>
      <c r="P565" s="47">
        <f t="shared" si="410"/>
        <v>1</v>
      </c>
    </row>
    <row r="566" spans="1:16" ht="24" x14ac:dyDescent="0.2">
      <c r="A566" s="1" t="s">
        <v>653</v>
      </c>
      <c r="B566" s="7" t="s">
        <v>849</v>
      </c>
      <c r="C566" s="1" t="s">
        <v>649</v>
      </c>
      <c r="D566" s="27">
        <v>2</v>
      </c>
      <c r="E566" s="27">
        <v>104.68</v>
      </c>
      <c r="F566" s="27">
        <v>209.36</v>
      </c>
      <c r="G566" s="4"/>
      <c r="H566" s="5">
        <f t="shared" si="412"/>
        <v>0</v>
      </c>
      <c r="I566" s="6"/>
      <c r="J566" s="5">
        <f t="shared" si="413"/>
        <v>0</v>
      </c>
      <c r="K566" s="5">
        <f t="shared" si="414"/>
        <v>0</v>
      </c>
      <c r="L566" s="5">
        <f t="shared" si="415"/>
        <v>0</v>
      </c>
      <c r="M566" s="5">
        <f t="shared" si="416"/>
        <v>2</v>
      </c>
      <c r="N566" s="5">
        <f t="shared" si="417"/>
        <v>209.36</v>
      </c>
      <c r="O566" s="19" t="str">
        <f t="shared" si="411"/>
        <v xml:space="preserve"> </v>
      </c>
      <c r="P566" s="47">
        <f t="shared" si="410"/>
        <v>1</v>
      </c>
    </row>
    <row r="567" spans="1:16" x14ac:dyDescent="0.2">
      <c r="A567" s="38" t="s">
        <v>654</v>
      </c>
      <c r="B567" s="45" t="s">
        <v>655</v>
      </c>
      <c r="C567" s="39"/>
      <c r="D567" s="39"/>
      <c r="E567" s="39"/>
      <c r="F567" s="37">
        <f>SUM(F568:F570)</f>
        <v>1645.06</v>
      </c>
      <c r="G567" s="16"/>
      <c r="H567" s="37">
        <f>SUM(H568:H570)</f>
        <v>0</v>
      </c>
      <c r="I567" s="17"/>
      <c r="J567" s="37">
        <f>SUM(J568:J570)</f>
        <v>0</v>
      </c>
      <c r="K567" s="16"/>
      <c r="L567" s="37">
        <f>SUM(L568:L570)</f>
        <v>0</v>
      </c>
      <c r="M567" s="16"/>
      <c r="N567" s="37">
        <f>SUM(N568:N570)</f>
        <v>1645.06</v>
      </c>
      <c r="O567" s="20" t="str">
        <f t="shared" si="411"/>
        <v xml:space="preserve"> </v>
      </c>
      <c r="P567" s="46">
        <f t="shared" si="410"/>
        <v>1</v>
      </c>
    </row>
    <row r="568" spans="1:16" x14ac:dyDescent="0.2">
      <c r="A568" s="1" t="s">
        <v>656</v>
      </c>
      <c r="B568" s="3" t="s">
        <v>657</v>
      </c>
      <c r="C568" s="1" t="s">
        <v>28</v>
      </c>
      <c r="D568" s="27">
        <v>1</v>
      </c>
      <c r="E568" s="27">
        <v>197.99</v>
      </c>
      <c r="F568" s="27">
        <v>197.99</v>
      </c>
      <c r="G568" s="4"/>
      <c r="H568" s="5">
        <f t="shared" si="412"/>
        <v>0</v>
      </c>
      <c r="I568" s="6"/>
      <c r="J568" s="5">
        <f t="shared" si="413"/>
        <v>0</v>
      </c>
      <c r="K568" s="5">
        <f t="shared" si="414"/>
        <v>0</v>
      </c>
      <c r="L568" s="5">
        <f t="shared" si="415"/>
        <v>0</v>
      </c>
      <c r="M568" s="5">
        <f t="shared" si="416"/>
        <v>1</v>
      </c>
      <c r="N568" s="5">
        <f t="shared" si="417"/>
        <v>197.99</v>
      </c>
      <c r="O568" s="19" t="str">
        <f t="shared" si="411"/>
        <v xml:space="preserve"> </v>
      </c>
      <c r="P568" s="47">
        <f t="shared" si="410"/>
        <v>1</v>
      </c>
    </row>
    <row r="569" spans="1:16" ht="36" x14ac:dyDescent="0.2">
      <c r="A569" s="1" t="s">
        <v>658</v>
      </c>
      <c r="B569" s="7" t="s">
        <v>850</v>
      </c>
      <c r="C569" s="1" t="s">
        <v>509</v>
      </c>
      <c r="D569" s="27">
        <v>1</v>
      </c>
      <c r="E569" s="27">
        <v>557.03</v>
      </c>
      <c r="F569" s="27">
        <v>557.03</v>
      </c>
      <c r="G569" s="4"/>
      <c r="H569" s="5">
        <f t="shared" si="412"/>
        <v>0</v>
      </c>
      <c r="I569" s="6"/>
      <c r="J569" s="5">
        <f t="shared" si="413"/>
        <v>0</v>
      </c>
      <c r="K569" s="5">
        <f t="shared" si="414"/>
        <v>0</v>
      </c>
      <c r="L569" s="5">
        <f t="shared" si="415"/>
        <v>0</v>
      </c>
      <c r="M569" s="5">
        <f t="shared" si="416"/>
        <v>1</v>
      </c>
      <c r="N569" s="5">
        <f t="shared" si="417"/>
        <v>557.03</v>
      </c>
      <c r="O569" s="19" t="str">
        <f t="shared" si="411"/>
        <v xml:space="preserve"> </v>
      </c>
      <c r="P569" s="47">
        <f t="shared" si="410"/>
        <v>1</v>
      </c>
    </row>
    <row r="570" spans="1:16" ht="24" x14ac:dyDescent="0.2">
      <c r="A570" s="1" t="s">
        <v>659</v>
      </c>
      <c r="B570" s="7" t="s">
        <v>851</v>
      </c>
      <c r="C570" s="1" t="s">
        <v>28</v>
      </c>
      <c r="D570" s="27">
        <v>1</v>
      </c>
      <c r="E570" s="27">
        <v>890.04</v>
      </c>
      <c r="F570" s="27">
        <v>890.04</v>
      </c>
      <c r="G570" s="4"/>
      <c r="H570" s="5">
        <f t="shared" si="412"/>
        <v>0</v>
      </c>
      <c r="I570" s="6"/>
      <c r="J570" s="5">
        <f t="shared" si="413"/>
        <v>0</v>
      </c>
      <c r="K570" s="5">
        <f t="shared" si="414"/>
        <v>0</v>
      </c>
      <c r="L570" s="5">
        <f t="shared" si="415"/>
        <v>0</v>
      </c>
      <c r="M570" s="5">
        <f t="shared" si="416"/>
        <v>1</v>
      </c>
      <c r="N570" s="5">
        <f t="shared" si="417"/>
        <v>890.04</v>
      </c>
      <c r="O570" s="19" t="str">
        <f t="shared" si="411"/>
        <v xml:space="preserve"> </v>
      </c>
      <c r="P570" s="47">
        <f t="shared" si="410"/>
        <v>1</v>
      </c>
    </row>
    <row r="571" spans="1:16" x14ac:dyDescent="0.2">
      <c r="A571" s="38" t="s">
        <v>660</v>
      </c>
      <c r="B571" s="45" t="s">
        <v>661</v>
      </c>
      <c r="C571" s="39"/>
      <c r="D571" s="39"/>
      <c r="E571" s="39"/>
      <c r="F571" s="37">
        <f>SUM(F572:F575)</f>
        <v>6129.14</v>
      </c>
      <c r="G571" s="16"/>
      <c r="H571" s="37">
        <f>SUM(H572:H575)</f>
        <v>0</v>
      </c>
      <c r="I571" s="17"/>
      <c r="J571" s="37">
        <f>SUM(J572:J575)</f>
        <v>0</v>
      </c>
      <c r="K571" s="16"/>
      <c r="L571" s="37">
        <f>SUM(L572:L575)</f>
        <v>0</v>
      </c>
      <c r="M571" s="16"/>
      <c r="N571" s="37">
        <f>SUM(N572:N575)</f>
        <v>6129.14</v>
      </c>
      <c r="O571" s="20" t="str">
        <f t="shared" si="411"/>
        <v xml:space="preserve"> </v>
      </c>
      <c r="P571" s="46">
        <f t="shared" si="410"/>
        <v>1</v>
      </c>
    </row>
    <row r="572" spans="1:16" ht="48" x14ac:dyDescent="0.2">
      <c r="A572" s="1" t="s">
        <v>662</v>
      </c>
      <c r="B572" s="3" t="s">
        <v>924</v>
      </c>
      <c r="C572" s="1" t="s">
        <v>83</v>
      </c>
      <c r="D572" s="27">
        <v>1.32</v>
      </c>
      <c r="E572" s="27">
        <v>557.91999999999996</v>
      </c>
      <c r="F572" s="27">
        <v>736.45</v>
      </c>
      <c r="G572" s="4"/>
      <c r="H572" s="5">
        <f t="shared" si="412"/>
        <v>0</v>
      </c>
      <c r="I572" s="6"/>
      <c r="J572" s="5">
        <f t="shared" si="413"/>
        <v>0</v>
      </c>
      <c r="K572" s="5">
        <f t="shared" si="414"/>
        <v>0</v>
      </c>
      <c r="L572" s="5">
        <f t="shared" si="415"/>
        <v>0</v>
      </c>
      <c r="M572" s="5">
        <f t="shared" si="416"/>
        <v>1.32</v>
      </c>
      <c r="N572" s="5">
        <f t="shared" si="417"/>
        <v>736.45</v>
      </c>
      <c r="O572" s="19" t="str">
        <f t="shared" si="411"/>
        <v xml:space="preserve"> </v>
      </c>
      <c r="P572" s="47">
        <f t="shared" si="410"/>
        <v>1</v>
      </c>
    </row>
    <row r="573" spans="1:16" ht="34.5" customHeight="1" x14ac:dyDescent="0.2">
      <c r="A573" s="1" t="s">
        <v>663</v>
      </c>
      <c r="B573" s="3" t="s">
        <v>91</v>
      </c>
      <c r="C573" s="1" t="s">
        <v>92</v>
      </c>
      <c r="D573" s="27">
        <v>58</v>
      </c>
      <c r="E573" s="27">
        <v>12.81</v>
      </c>
      <c r="F573" s="27">
        <v>742.98</v>
      </c>
      <c r="G573" s="4"/>
      <c r="H573" s="5">
        <f t="shared" si="412"/>
        <v>0</v>
      </c>
      <c r="I573" s="6"/>
      <c r="J573" s="5">
        <f t="shared" si="413"/>
        <v>0</v>
      </c>
      <c r="K573" s="5">
        <f t="shared" si="414"/>
        <v>0</v>
      </c>
      <c r="L573" s="5">
        <f t="shared" si="415"/>
        <v>0</v>
      </c>
      <c r="M573" s="5">
        <f t="shared" si="416"/>
        <v>58</v>
      </c>
      <c r="N573" s="5">
        <f t="shared" si="417"/>
        <v>742.98</v>
      </c>
      <c r="O573" s="19" t="str">
        <f t="shared" si="411"/>
        <v xml:space="preserve"> </v>
      </c>
      <c r="P573" s="47">
        <f t="shared" si="410"/>
        <v>1</v>
      </c>
    </row>
    <row r="574" spans="1:16" ht="24" x14ac:dyDescent="0.2">
      <c r="A574" s="1" t="s">
        <v>664</v>
      </c>
      <c r="B574" s="7" t="s">
        <v>773</v>
      </c>
      <c r="C574" s="1" t="s">
        <v>35</v>
      </c>
      <c r="D574" s="27">
        <v>19.64</v>
      </c>
      <c r="E574" s="27">
        <v>106.43</v>
      </c>
      <c r="F574" s="28">
        <v>2090.29</v>
      </c>
      <c r="G574" s="4"/>
      <c r="H574" s="5">
        <f t="shared" si="412"/>
        <v>0</v>
      </c>
      <c r="I574" s="6"/>
      <c r="J574" s="5">
        <f t="shared" si="413"/>
        <v>0</v>
      </c>
      <c r="K574" s="5">
        <f t="shared" si="414"/>
        <v>0</v>
      </c>
      <c r="L574" s="5">
        <f t="shared" si="415"/>
        <v>0</v>
      </c>
      <c r="M574" s="5">
        <f t="shared" si="416"/>
        <v>19.64</v>
      </c>
      <c r="N574" s="5">
        <f t="shared" si="417"/>
        <v>2090.29</v>
      </c>
      <c r="O574" s="19" t="str">
        <f t="shared" si="411"/>
        <v xml:space="preserve"> </v>
      </c>
      <c r="P574" s="47">
        <f t="shared" si="410"/>
        <v>1</v>
      </c>
    </row>
    <row r="575" spans="1:16" ht="48" x14ac:dyDescent="0.2">
      <c r="A575" s="1" t="s">
        <v>665</v>
      </c>
      <c r="B575" s="7" t="s">
        <v>852</v>
      </c>
      <c r="C575" s="1" t="s">
        <v>35</v>
      </c>
      <c r="D575" s="27">
        <v>11.2</v>
      </c>
      <c r="E575" s="27">
        <v>228.52</v>
      </c>
      <c r="F575" s="28">
        <v>2559.42</v>
      </c>
      <c r="G575" s="4"/>
      <c r="H575" s="5">
        <f t="shared" si="412"/>
        <v>0</v>
      </c>
      <c r="I575" s="6"/>
      <c r="J575" s="5">
        <f t="shared" si="413"/>
        <v>0</v>
      </c>
      <c r="K575" s="5">
        <f t="shared" si="414"/>
        <v>0</v>
      </c>
      <c r="L575" s="5">
        <f t="shared" si="415"/>
        <v>0</v>
      </c>
      <c r="M575" s="5">
        <f t="shared" si="416"/>
        <v>11.2</v>
      </c>
      <c r="N575" s="5">
        <f t="shared" si="417"/>
        <v>2559.42</v>
      </c>
      <c r="O575" s="19" t="str">
        <f t="shared" si="411"/>
        <v xml:space="preserve"> </v>
      </c>
      <c r="P575" s="47">
        <f t="shared" si="410"/>
        <v>1</v>
      </c>
    </row>
    <row r="576" spans="1:16" x14ac:dyDescent="0.2">
      <c r="A576" s="38" t="s">
        <v>666</v>
      </c>
      <c r="B576" s="45" t="s">
        <v>667</v>
      </c>
      <c r="C576" s="39"/>
      <c r="D576" s="39"/>
      <c r="E576" s="39"/>
      <c r="F576" s="37">
        <f>SUM(F577:F583)</f>
        <v>73839.05</v>
      </c>
      <c r="G576" s="16"/>
      <c r="H576" s="37">
        <f>SUM(H577:H583)</f>
        <v>0</v>
      </c>
      <c r="I576" s="17"/>
      <c r="J576" s="37">
        <f>SUM(J577:J583)</f>
        <v>0</v>
      </c>
      <c r="K576" s="16"/>
      <c r="L576" s="37">
        <f>SUM(L577:L583)</f>
        <v>0</v>
      </c>
      <c r="M576" s="16"/>
      <c r="N576" s="37">
        <f>SUM(N577:N583)</f>
        <v>73839.05</v>
      </c>
      <c r="O576" s="20" t="str">
        <f t="shared" si="411"/>
        <v xml:space="preserve"> </v>
      </c>
      <c r="P576" s="46">
        <f t="shared" si="410"/>
        <v>1</v>
      </c>
    </row>
    <row r="577" spans="1:16" ht="24" x14ac:dyDescent="0.2">
      <c r="A577" s="1" t="s">
        <v>668</v>
      </c>
      <c r="B577" s="7" t="s">
        <v>853</v>
      </c>
      <c r="C577" s="1" t="s">
        <v>28</v>
      </c>
      <c r="D577" s="27">
        <v>8</v>
      </c>
      <c r="E577" s="27">
        <v>29.81</v>
      </c>
      <c r="F577" s="27">
        <v>238.48</v>
      </c>
      <c r="G577" s="4"/>
      <c r="H577" s="5">
        <f t="shared" si="412"/>
        <v>0</v>
      </c>
      <c r="I577" s="6"/>
      <c r="J577" s="5">
        <f t="shared" si="413"/>
        <v>0</v>
      </c>
      <c r="K577" s="5">
        <f t="shared" si="414"/>
        <v>0</v>
      </c>
      <c r="L577" s="5">
        <f t="shared" si="415"/>
        <v>0</v>
      </c>
      <c r="M577" s="5">
        <f t="shared" si="416"/>
        <v>8</v>
      </c>
      <c r="N577" s="5">
        <f t="shared" si="417"/>
        <v>238.48</v>
      </c>
      <c r="O577" s="19" t="str">
        <f t="shared" si="411"/>
        <v xml:space="preserve"> </v>
      </c>
      <c r="P577" s="47">
        <f t="shared" si="410"/>
        <v>1</v>
      </c>
    </row>
    <row r="578" spans="1:16" ht="24" x14ac:dyDescent="0.2">
      <c r="A578" s="1" t="s">
        <v>669</v>
      </c>
      <c r="B578" s="3" t="s">
        <v>923</v>
      </c>
      <c r="C578" s="1" t="s">
        <v>28</v>
      </c>
      <c r="D578" s="27">
        <v>8</v>
      </c>
      <c r="E578" s="27">
        <v>152.96</v>
      </c>
      <c r="F578" s="28">
        <v>1223.68</v>
      </c>
      <c r="G578" s="4"/>
      <c r="H578" s="5">
        <f t="shared" si="412"/>
        <v>0</v>
      </c>
      <c r="I578" s="6"/>
      <c r="J578" s="5">
        <f t="shared" si="413"/>
        <v>0</v>
      </c>
      <c r="K578" s="5">
        <f t="shared" si="414"/>
        <v>0</v>
      </c>
      <c r="L578" s="5">
        <f t="shared" si="415"/>
        <v>0</v>
      </c>
      <c r="M578" s="5">
        <f t="shared" si="416"/>
        <v>8</v>
      </c>
      <c r="N578" s="5">
        <f t="shared" si="417"/>
        <v>1223.68</v>
      </c>
      <c r="O578" s="19" t="str">
        <f t="shared" si="411"/>
        <v xml:space="preserve"> </v>
      </c>
      <c r="P578" s="47">
        <f t="shared" si="410"/>
        <v>1</v>
      </c>
    </row>
    <row r="579" spans="1:16" ht="24" x14ac:dyDescent="0.2">
      <c r="A579" s="1" t="s">
        <v>670</v>
      </c>
      <c r="B579" s="3" t="s">
        <v>671</v>
      </c>
      <c r="C579" s="1" t="s">
        <v>68</v>
      </c>
      <c r="D579" s="27">
        <v>13.8</v>
      </c>
      <c r="E579" s="27">
        <v>186.42</v>
      </c>
      <c r="F579" s="28">
        <v>2572.6</v>
      </c>
      <c r="G579" s="4"/>
      <c r="H579" s="5">
        <f t="shared" si="412"/>
        <v>0</v>
      </c>
      <c r="I579" s="6"/>
      <c r="J579" s="5">
        <f t="shared" si="413"/>
        <v>0</v>
      </c>
      <c r="K579" s="5">
        <f t="shared" si="414"/>
        <v>0</v>
      </c>
      <c r="L579" s="5">
        <f t="shared" si="415"/>
        <v>0</v>
      </c>
      <c r="M579" s="5">
        <f t="shared" si="416"/>
        <v>13.8</v>
      </c>
      <c r="N579" s="5">
        <f t="shared" si="417"/>
        <v>2572.6</v>
      </c>
      <c r="O579" s="19" t="str">
        <f t="shared" si="411"/>
        <v xml:space="preserve"> </v>
      </c>
      <c r="P579" s="47">
        <f t="shared" si="410"/>
        <v>1</v>
      </c>
    </row>
    <row r="580" spans="1:16" ht="24" x14ac:dyDescent="0.2">
      <c r="A580" s="1" t="s">
        <v>672</v>
      </c>
      <c r="B580" s="3" t="s">
        <v>922</v>
      </c>
      <c r="C580" s="1" t="s">
        <v>28</v>
      </c>
      <c r="D580" s="27">
        <v>22</v>
      </c>
      <c r="E580" s="27">
        <v>6.28</v>
      </c>
      <c r="F580" s="27">
        <v>138.16</v>
      </c>
      <c r="G580" s="4"/>
      <c r="H580" s="5">
        <f t="shared" si="412"/>
        <v>0</v>
      </c>
      <c r="I580" s="6"/>
      <c r="J580" s="5">
        <f t="shared" si="413"/>
        <v>0</v>
      </c>
      <c r="K580" s="5">
        <f t="shared" si="414"/>
        <v>0</v>
      </c>
      <c r="L580" s="5">
        <f t="shared" si="415"/>
        <v>0</v>
      </c>
      <c r="M580" s="5">
        <f t="shared" si="416"/>
        <v>22</v>
      </c>
      <c r="N580" s="5">
        <f t="shared" si="417"/>
        <v>138.16</v>
      </c>
      <c r="O580" s="19" t="str">
        <f t="shared" si="411"/>
        <v xml:space="preserve"> </v>
      </c>
      <c r="P580" s="47">
        <f t="shared" si="410"/>
        <v>1</v>
      </c>
    </row>
    <row r="581" spans="1:16" ht="48" x14ac:dyDescent="0.2">
      <c r="A581" s="1" t="s">
        <v>673</v>
      </c>
      <c r="B581" s="7" t="s">
        <v>854</v>
      </c>
      <c r="C581" s="1" t="s">
        <v>68</v>
      </c>
      <c r="D581" s="27">
        <v>8.7899999999999991</v>
      </c>
      <c r="E581" s="27">
        <v>856.61</v>
      </c>
      <c r="F581" s="28">
        <v>7529.6</v>
      </c>
      <c r="G581" s="4"/>
      <c r="H581" s="5">
        <f t="shared" si="412"/>
        <v>0</v>
      </c>
      <c r="I581" s="6"/>
      <c r="J581" s="5">
        <f t="shared" si="413"/>
        <v>0</v>
      </c>
      <c r="K581" s="5">
        <f t="shared" si="414"/>
        <v>0</v>
      </c>
      <c r="L581" s="5">
        <f t="shared" si="415"/>
        <v>0</v>
      </c>
      <c r="M581" s="5">
        <f t="shared" si="416"/>
        <v>8.7899999999999991</v>
      </c>
      <c r="N581" s="5">
        <f t="shared" si="417"/>
        <v>7529.6</v>
      </c>
      <c r="O581" s="19" t="str">
        <f t="shared" si="411"/>
        <v xml:space="preserve"> </v>
      </c>
      <c r="P581" s="47">
        <f t="shared" si="410"/>
        <v>1</v>
      </c>
    </row>
    <row r="582" spans="1:16" ht="48" x14ac:dyDescent="0.2">
      <c r="A582" s="1" t="s">
        <v>674</v>
      </c>
      <c r="B582" s="7" t="s">
        <v>855</v>
      </c>
      <c r="C582" s="1" t="s">
        <v>68</v>
      </c>
      <c r="D582" s="27">
        <v>11.79</v>
      </c>
      <c r="E582" s="27">
        <v>1406.56</v>
      </c>
      <c r="F582" s="28">
        <v>16583.34</v>
      </c>
      <c r="G582" s="4"/>
      <c r="H582" s="5">
        <f t="shared" si="412"/>
        <v>0</v>
      </c>
      <c r="I582" s="6"/>
      <c r="J582" s="5">
        <f t="shared" si="413"/>
        <v>0</v>
      </c>
      <c r="K582" s="5">
        <f t="shared" si="414"/>
        <v>0</v>
      </c>
      <c r="L582" s="5">
        <f t="shared" si="415"/>
        <v>0</v>
      </c>
      <c r="M582" s="5">
        <f t="shared" si="416"/>
        <v>11.79</v>
      </c>
      <c r="N582" s="5">
        <f t="shared" si="417"/>
        <v>16583.34</v>
      </c>
      <c r="O582" s="19" t="str">
        <f t="shared" si="411"/>
        <v xml:space="preserve"> </v>
      </c>
      <c r="P582" s="47">
        <f t="shared" si="410"/>
        <v>1</v>
      </c>
    </row>
    <row r="583" spans="1:16" ht="62.25" customHeight="1" x14ac:dyDescent="0.2">
      <c r="A583" s="1" t="s">
        <v>675</v>
      </c>
      <c r="B583" s="3" t="s">
        <v>921</v>
      </c>
      <c r="C583" s="1" t="s">
        <v>28</v>
      </c>
      <c r="D583" s="27">
        <v>1</v>
      </c>
      <c r="E583" s="27">
        <v>45553.19</v>
      </c>
      <c r="F583" s="28">
        <v>45553.19</v>
      </c>
      <c r="G583" s="4"/>
      <c r="H583" s="5">
        <f t="shared" si="412"/>
        <v>0</v>
      </c>
      <c r="I583" s="6"/>
      <c r="J583" s="5">
        <f t="shared" si="413"/>
        <v>0</v>
      </c>
      <c r="K583" s="5">
        <f t="shared" si="414"/>
        <v>0</v>
      </c>
      <c r="L583" s="5">
        <f t="shared" si="415"/>
        <v>0</v>
      </c>
      <c r="M583" s="5">
        <f t="shared" si="416"/>
        <v>1</v>
      </c>
      <c r="N583" s="5">
        <f t="shared" si="417"/>
        <v>45553.19</v>
      </c>
      <c r="O583" s="19" t="str">
        <f t="shared" si="411"/>
        <v xml:space="preserve"> </v>
      </c>
      <c r="P583" s="47">
        <f t="shared" si="410"/>
        <v>1</v>
      </c>
    </row>
    <row r="584" spans="1:16" x14ac:dyDescent="0.2">
      <c r="A584" s="38" t="s">
        <v>676</v>
      </c>
      <c r="B584" s="45" t="s">
        <v>677</v>
      </c>
      <c r="C584" s="39"/>
      <c r="D584" s="39"/>
      <c r="E584" s="39"/>
      <c r="F584" s="37">
        <f>SUM(F585:F595)</f>
        <v>146596.19</v>
      </c>
      <c r="G584" s="16"/>
      <c r="H584" s="37">
        <f>SUM(H585:H595)</f>
        <v>0</v>
      </c>
      <c r="I584" s="17"/>
      <c r="J584" s="37">
        <f>SUM(J585:J595)</f>
        <v>0</v>
      </c>
      <c r="K584" s="16"/>
      <c r="L584" s="37">
        <f>SUM(L585:L595)</f>
        <v>0</v>
      </c>
      <c r="M584" s="16"/>
      <c r="N584" s="37">
        <f>SUM(N585:N595)</f>
        <v>146596.19</v>
      </c>
      <c r="O584" s="20" t="str">
        <f t="shared" si="411"/>
        <v xml:space="preserve"> </v>
      </c>
      <c r="P584" s="46">
        <f t="shared" si="410"/>
        <v>1</v>
      </c>
    </row>
    <row r="585" spans="1:16" ht="24" x14ac:dyDescent="0.2">
      <c r="A585" s="1" t="s">
        <v>678</v>
      </c>
      <c r="B585" s="7" t="s">
        <v>856</v>
      </c>
      <c r="C585" s="1" t="s">
        <v>28</v>
      </c>
      <c r="D585" s="27">
        <v>2</v>
      </c>
      <c r="E585" s="27">
        <v>303.75</v>
      </c>
      <c r="F585" s="27">
        <v>607.5</v>
      </c>
      <c r="G585" s="4"/>
      <c r="H585" s="5">
        <f t="shared" si="412"/>
        <v>0</v>
      </c>
      <c r="I585" s="6"/>
      <c r="J585" s="5">
        <f t="shared" si="413"/>
        <v>0</v>
      </c>
      <c r="K585" s="5">
        <f t="shared" si="414"/>
        <v>0</v>
      </c>
      <c r="L585" s="5">
        <f t="shared" si="415"/>
        <v>0</v>
      </c>
      <c r="M585" s="5">
        <f t="shared" si="416"/>
        <v>2</v>
      </c>
      <c r="N585" s="5">
        <f t="shared" si="417"/>
        <v>607.5</v>
      </c>
      <c r="O585" s="19" t="str">
        <f t="shared" si="411"/>
        <v xml:space="preserve"> </v>
      </c>
      <c r="P585" s="47">
        <f t="shared" si="410"/>
        <v>1</v>
      </c>
    </row>
    <row r="586" spans="1:16" ht="36" x14ac:dyDescent="0.2">
      <c r="A586" s="1" t="s">
        <v>679</v>
      </c>
      <c r="B586" s="3" t="s">
        <v>920</v>
      </c>
      <c r="C586" s="1" t="s">
        <v>28</v>
      </c>
      <c r="D586" s="27">
        <v>1</v>
      </c>
      <c r="E586" s="27">
        <v>11164.8</v>
      </c>
      <c r="F586" s="28">
        <v>11164.8</v>
      </c>
      <c r="G586" s="4"/>
      <c r="H586" s="5">
        <f t="shared" si="412"/>
        <v>0</v>
      </c>
      <c r="I586" s="6"/>
      <c r="J586" s="5">
        <f t="shared" si="413"/>
        <v>0</v>
      </c>
      <c r="K586" s="5">
        <f t="shared" si="414"/>
        <v>0</v>
      </c>
      <c r="L586" s="5">
        <f t="shared" si="415"/>
        <v>0</v>
      </c>
      <c r="M586" s="5">
        <f t="shared" si="416"/>
        <v>1</v>
      </c>
      <c r="N586" s="5">
        <f t="shared" si="417"/>
        <v>11164.8</v>
      </c>
      <c r="O586" s="19" t="str">
        <f t="shared" si="411"/>
        <v xml:space="preserve"> </v>
      </c>
      <c r="P586" s="47">
        <f t="shared" si="410"/>
        <v>1</v>
      </c>
    </row>
    <row r="587" spans="1:16" ht="36" x14ac:dyDescent="0.2">
      <c r="A587" s="1" t="s">
        <v>680</v>
      </c>
      <c r="B587" s="3" t="s">
        <v>919</v>
      </c>
      <c r="C587" s="1" t="s">
        <v>28</v>
      </c>
      <c r="D587" s="27">
        <v>1</v>
      </c>
      <c r="E587" s="27">
        <v>11545.51</v>
      </c>
      <c r="F587" s="28">
        <v>11545.51</v>
      </c>
      <c r="G587" s="4"/>
      <c r="H587" s="5">
        <f t="shared" si="412"/>
        <v>0</v>
      </c>
      <c r="I587" s="6"/>
      <c r="J587" s="5">
        <f t="shared" si="413"/>
        <v>0</v>
      </c>
      <c r="K587" s="5">
        <f t="shared" si="414"/>
        <v>0</v>
      </c>
      <c r="L587" s="5">
        <f t="shared" si="415"/>
        <v>0</v>
      </c>
      <c r="M587" s="5">
        <f t="shared" si="416"/>
        <v>1</v>
      </c>
      <c r="N587" s="5">
        <f t="shared" si="417"/>
        <v>11545.51</v>
      </c>
      <c r="O587" s="19" t="str">
        <f t="shared" si="411"/>
        <v xml:space="preserve"> </v>
      </c>
      <c r="P587" s="47">
        <f t="shared" si="410"/>
        <v>1</v>
      </c>
    </row>
    <row r="588" spans="1:16" ht="27" customHeight="1" x14ac:dyDescent="0.2">
      <c r="A588" s="1" t="s">
        <v>681</v>
      </c>
      <c r="B588" s="3" t="s">
        <v>682</v>
      </c>
      <c r="C588" s="1" t="s">
        <v>28</v>
      </c>
      <c r="D588" s="27">
        <v>1</v>
      </c>
      <c r="E588" s="27">
        <v>12358.69</v>
      </c>
      <c r="F588" s="28">
        <v>12358.69</v>
      </c>
      <c r="G588" s="4"/>
      <c r="H588" s="5">
        <f t="shared" si="412"/>
        <v>0</v>
      </c>
      <c r="I588" s="6"/>
      <c r="J588" s="5">
        <f t="shared" si="413"/>
        <v>0</v>
      </c>
      <c r="K588" s="5">
        <f t="shared" si="414"/>
        <v>0</v>
      </c>
      <c r="L588" s="5">
        <f t="shared" si="415"/>
        <v>0</v>
      </c>
      <c r="M588" s="5">
        <f t="shared" si="416"/>
        <v>1</v>
      </c>
      <c r="N588" s="5">
        <f t="shared" si="417"/>
        <v>12358.69</v>
      </c>
      <c r="O588" s="19" t="str">
        <f t="shared" si="411"/>
        <v xml:space="preserve"> </v>
      </c>
      <c r="P588" s="47">
        <f t="shared" si="410"/>
        <v>1</v>
      </c>
    </row>
    <row r="589" spans="1:16" ht="24" x14ac:dyDescent="0.2">
      <c r="A589" s="1" t="s">
        <v>683</v>
      </c>
      <c r="B589" s="7" t="s">
        <v>857</v>
      </c>
      <c r="C589" s="1" t="s">
        <v>28</v>
      </c>
      <c r="D589" s="27">
        <v>2</v>
      </c>
      <c r="E589" s="27">
        <v>2526.4699999999998</v>
      </c>
      <c r="F589" s="28">
        <v>5052.9399999999996</v>
      </c>
      <c r="G589" s="4"/>
      <c r="H589" s="5">
        <f t="shared" si="412"/>
        <v>0</v>
      </c>
      <c r="I589" s="6"/>
      <c r="J589" s="5">
        <f t="shared" si="413"/>
        <v>0</v>
      </c>
      <c r="K589" s="5">
        <f t="shared" si="414"/>
        <v>0</v>
      </c>
      <c r="L589" s="5">
        <f t="shared" si="415"/>
        <v>0</v>
      </c>
      <c r="M589" s="5">
        <f t="shared" si="416"/>
        <v>2</v>
      </c>
      <c r="N589" s="5">
        <f t="shared" si="417"/>
        <v>5052.9399999999996</v>
      </c>
      <c r="O589" s="19" t="str">
        <f t="shared" si="411"/>
        <v xml:space="preserve"> </v>
      </c>
      <c r="P589" s="47">
        <f t="shared" si="410"/>
        <v>1</v>
      </c>
    </row>
    <row r="590" spans="1:16" x14ac:dyDescent="0.2">
      <c r="A590" s="1" t="s">
        <v>684</v>
      </c>
      <c r="B590" s="3" t="s">
        <v>685</v>
      </c>
      <c r="C590" s="1" t="s">
        <v>35</v>
      </c>
      <c r="D590" s="27">
        <v>479.25</v>
      </c>
      <c r="E590" s="27">
        <v>0.62</v>
      </c>
      <c r="F590" s="27">
        <v>297.14</v>
      </c>
      <c r="G590" s="4"/>
      <c r="H590" s="5">
        <f t="shared" si="412"/>
        <v>0</v>
      </c>
      <c r="I590" s="6"/>
      <c r="J590" s="5">
        <f t="shared" si="413"/>
        <v>0</v>
      </c>
      <c r="K590" s="5">
        <f t="shared" si="414"/>
        <v>0</v>
      </c>
      <c r="L590" s="5">
        <f t="shared" si="415"/>
        <v>0</v>
      </c>
      <c r="M590" s="5">
        <f t="shared" si="416"/>
        <v>479.25</v>
      </c>
      <c r="N590" s="5">
        <f t="shared" si="417"/>
        <v>297.14</v>
      </c>
      <c r="O590" s="19" t="str">
        <f t="shared" si="411"/>
        <v xml:space="preserve"> </v>
      </c>
      <c r="P590" s="47">
        <f t="shared" si="410"/>
        <v>1</v>
      </c>
    </row>
    <row r="591" spans="1:16" x14ac:dyDescent="0.2">
      <c r="A591" s="1" t="s">
        <v>686</v>
      </c>
      <c r="B591" s="3" t="s">
        <v>687</v>
      </c>
      <c r="C591" s="1" t="s">
        <v>68</v>
      </c>
      <c r="D591" s="27">
        <v>18</v>
      </c>
      <c r="E591" s="27">
        <v>78.099999999999994</v>
      </c>
      <c r="F591" s="28">
        <v>1405.8</v>
      </c>
      <c r="G591" s="4"/>
      <c r="H591" s="5">
        <f t="shared" si="412"/>
        <v>0</v>
      </c>
      <c r="I591" s="6"/>
      <c r="J591" s="5">
        <f t="shared" si="413"/>
        <v>0</v>
      </c>
      <c r="K591" s="5">
        <f t="shared" si="414"/>
        <v>0</v>
      </c>
      <c r="L591" s="5">
        <f t="shared" si="415"/>
        <v>0</v>
      </c>
      <c r="M591" s="5">
        <f t="shared" si="416"/>
        <v>18</v>
      </c>
      <c r="N591" s="5">
        <f t="shared" si="417"/>
        <v>1405.8</v>
      </c>
      <c r="O591" s="19" t="str">
        <f t="shared" si="411"/>
        <v xml:space="preserve"> </v>
      </c>
      <c r="P591" s="47">
        <f t="shared" si="410"/>
        <v>1</v>
      </c>
    </row>
    <row r="592" spans="1:16" ht="24" x14ac:dyDescent="0.2">
      <c r="A592" s="1" t="s">
        <v>688</v>
      </c>
      <c r="B592" s="7" t="s">
        <v>858</v>
      </c>
      <c r="C592" s="1" t="s">
        <v>35</v>
      </c>
      <c r="D592" s="27">
        <v>1.8</v>
      </c>
      <c r="E592" s="27">
        <v>2153.33</v>
      </c>
      <c r="F592" s="28">
        <v>3875.99</v>
      </c>
      <c r="G592" s="4"/>
      <c r="H592" s="5">
        <f t="shared" si="412"/>
        <v>0</v>
      </c>
      <c r="I592" s="6"/>
      <c r="J592" s="5">
        <f t="shared" si="413"/>
        <v>0</v>
      </c>
      <c r="K592" s="5">
        <f t="shared" si="414"/>
        <v>0</v>
      </c>
      <c r="L592" s="5">
        <f t="shared" si="415"/>
        <v>0</v>
      </c>
      <c r="M592" s="5">
        <f t="shared" si="416"/>
        <v>1.8</v>
      </c>
      <c r="N592" s="5">
        <f t="shared" si="417"/>
        <v>3875.99</v>
      </c>
      <c r="O592" s="19" t="str">
        <f t="shared" si="411"/>
        <v xml:space="preserve"> </v>
      </c>
      <c r="P592" s="47">
        <f t="shared" si="410"/>
        <v>1</v>
      </c>
    </row>
    <row r="593" spans="1:16" ht="24" x14ac:dyDescent="0.2">
      <c r="A593" s="1" t="s">
        <v>689</v>
      </c>
      <c r="B593" s="7" t="s">
        <v>858</v>
      </c>
      <c r="C593" s="1" t="s">
        <v>35</v>
      </c>
      <c r="D593" s="27">
        <v>41.48</v>
      </c>
      <c r="E593" s="27">
        <v>2153.33</v>
      </c>
      <c r="F593" s="28">
        <v>89320.13</v>
      </c>
      <c r="G593" s="4"/>
      <c r="H593" s="5">
        <f t="shared" si="412"/>
        <v>0</v>
      </c>
      <c r="I593" s="6"/>
      <c r="J593" s="5">
        <f t="shared" si="413"/>
        <v>0</v>
      </c>
      <c r="K593" s="5">
        <f t="shared" si="414"/>
        <v>0</v>
      </c>
      <c r="L593" s="5">
        <f t="shared" si="415"/>
        <v>0</v>
      </c>
      <c r="M593" s="5">
        <f t="shared" si="416"/>
        <v>41.48</v>
      </c>
      <c r="N593" s="5">
        <f t="shared" si="417"/>
        <v>89320.13</v>
      </c>
      <c r="O593" s="19" t="str">
        <f t="shared" si="411"/>
        <v xml:space="preserve"> </v>
      </c>
      <c r="P593" s="47">
        <f t="shared" si="410"/>
        <v>1</v>
      </c>
    </row>
    <row r="594" spans="1:16" ht="24" x14ac:dyDescent="0.2">
      <c r="A594" s="1" t="s">
        <v>690</v>
      </c>
      <c r="B594" s="7" t="s">
        <v>858</v>
      </c>
      <c r="C594" s="1" t="s">
        <v>35</v>
      </c>
      <c r="D594" s="27">
        <v>4.3499999999999996</v>
      </c>
      <c r="E594" s="27">
        <v>2153.33</v>
      </c>
      <c r="F594" s="28">
        <v>9366.99</v>
      </c>
      <c r="G594" s="4"/>
      <c r="H594" s="5">
        <f t="shared" si="412"/>
        <v>0</v>
      </c>
      <c r="I594" s="6"/>
      <c r="J594" s="5">
        <f t="shared" si="413"/>
        <v>0</v>
      </c>
      <c r="K594" s="5">
        <f t="shared" si="414"/>
        <v>0</v>
      </c>
      <c r="L594" s="5">
        <f t="shared" si="415"/>
        <v>0</v>
      </c>
      <c r="M594" s="5">
        <f t="shared" si="416"/>
        <v>4.3499999999999996</v>
      </c>
      <c r="N594" s="5">
        <f t="shared" si="417"/>
        <v>9366.99</v>
      </c>
      <c r="O594" s="19" t="str">
        <f t="shared" si="411"/>
        <v xml:space="preserve"> </v>
      </c>
      <c r="P594" s="47">
        <f t="shared" si="410"/>
        <v>1</v>
      </c>
    </row>
    <row r="595" spans="1:16" x14ac:dyDescent="0.2">
      <c r="A595" s="1" t="s">
        <v>691</v>
      </c>
      <c r="B595" s="3" t="s">
        <v>692</v>
      </c>
      <c r="C595" s="1" t="s">
        <v>35</v>
      </c>
      <c r="D595" s="27">
        <v>479.25</v>
      </c>
      <c r="E595" s="27">
        <v>3.34</v>
      </c>
      <c r="F595" s="28">
        <v>1600.7</v>
      </c>
      <c r="G595" s="4"/>
      <c r="H595" s="5">
        <f t="shared" si="412"/>
        <v>0</v>
      </c>
      <c r="I595" s="6"/>
      <c r="J595" s="5">
        <f t="shared" si="413"/>
        <v>0</v>
      </c>
      <c r="K595" s="5">
        <f t="shared" si="414"/>
        <v>0</v>
      </c>
      <c r="L595" s="5">
        <f t="shared" si="415"/>
        <v>0</v>
      </c>
      <c r="M595" s="5">
        <f t="shared" si="416"/>
        <v>479.25</v>
      </c>
      <c r="N595" s="5">
        <f t="shared" si="417"/>
        <v>1600.7</v>
      </c>
      <c r="O595" s="19" t="str">
        <f t="shared" si="411"/>
        <v xml:space="preserve"> </v>
      </c>
      <c r="P595" s="47">
        <f t="shared" si="410"/>
        <v>1</v>
      </c>
    </row>
    <row r="596" spans="1:16" x14ac:dyDescent="0.2">
      <c r="A596" s="38" t="s">
        <v>693</v>
      </c>
      <c r="B596" s="45" t="s">
        <v>694</v>
      </c>
      <c r="C596" s="39"/>
      <c r="D596" s="39"/>
      <c r="E596" s="39"/>
      <c r="F596" s="37">
        <f>SUM(F597:F616)</f>
        <v>9316.8399999999983</v>
      </c>
      <c r="G596" s="16"/>
      <c r="H596" s="37">
        <f>SUM(H597:H616)</f>
        <v>0</v>
      </c>
      <c r="I596" s="17"/>
      <c r="J596" s="37">
        <f>SUM(J597:J616)</f>
        <v>0</v>
      </c>
      <c r="K596" s="16"/>
      <c r="L596" s="37">
        <f>SUM(L597:L616)</f>
        <v>0</v>
      </c>
      <c r="M596" s="16"/>
      <c r="N596" s="37">
        <f>SUM(N597:N616)</f>
        <v>9316.8399999999983</v>
      </c>
      <c r="O596" s="20" t="str">
        <f t="shared" si="411"/>
        <v xml:space="preserve"> </v>
      </c>
      <c r="P596" s="46">
        <f t="shared" si="410"/>
        <v>1</v>
      </c>
    </row>
    <row r="597" spans="1:16" ht="24" x14ac:dyDescent="0.2">
      <c r="A597" s="1" t="s">
        <v>695</v>
      </c>
      <c r="B597" s="7" t="s">
        <v>859</v>
      </c>
      <c r="C597" s="1" t="s">
        <v>68</v>
      </c>
      <c r="D597" s="27">
        <v>50.87</v>
      </c>
      <c r="E597" s="27">
        <v>15</v>
      </c>
      <c r="F597" s="27">
        <v>763.05</v>
      </c>
      <c r="G597" s="4"/>
      <c r="H597" s="5">
        <f t="shared" si="412"/>
        <v>0</v>
      </c>
      <c r="I597" s="6"/>
      <c r="J597" s="5">
        <f t="shared" si="413"/>
        <v>0</v>
      </c>
      <c r="K597" s="5">
        <f t="shared" si="414"/>
        <v>0</v>
      </c>
      <c r="L597" s="5">
        <f t="shared" si="415"/>
        <v>0</v>
      </c>
      <c r="M597" s="5">
        <f t="shared" si="416"/>
        <v>50.87</v>
      </c>
      <c r="N597" s="5">
        <f t="shared" si="417"/>
        <v>763.05</v>
      </c>
      <c r="O597" s="19" t="str">
        <f t="shared" si="411"/>
        <v xml:space="preserve"> </v>
      </c>
      <c r="P597" s="47">
        <f t="shared" si="410"/>
        <v>1</v>
      </c>
    </row>
    <row r="598" spans="1:16" ht="24" x14ac:dyDescent="0.2">
      <c r="A598" s="1" t="s">
        <v>696</v>
      </c>
      <c r="B598" s="7" t="s">
        <v>860</v>
      </c>
      <c r="C598" s="1" t="s">
        <v>68</v>
      </c>
      <c r="D598" s="27">
        <v>63.72</v>
      </c>
      <c r="E598" s="27">
        <v>17.07</v>
      </c>
      <c r="F598" s="28">
        <v>1087.7</v>
      </c>
      <c r="G598" s="4"/>
      <c r="H598" s="5">
        <f t="shared" si="412"/>
        <v>0</v>
      </c>
      <c r="I598" s="6"/>
      <c r="J598" s="5">
        <f t="shared" si="413"/>
        <v>0</v>
      </c>
      <c r="K598" s="5">
        <f t="shared" si="414"/>
        <v>0</v>
      </c>
      <c r="L598" s="5">
        <f t="shared" si="415"/>
        <v>0</v>
      </c>
      <c r="M598" s="5">
        <f t="shared" si="416"/>
        <v>63.72</v>
      </c>
      <c r="N598" s="5">
        <f t="shared" si="417"/>
        <v>1087.7</v>
      </c>
      <c r="O598" s="19" t="str">
        <f t="shared" si="411"/>
        <v xml:space="preserve"> </v>
      </c>
      <c r="P598" s="47">
        <f t="shared" si="410"/>
        <v>1</v>
      </c>
    </row>
    <row r="599" spans="1:16" ht="24" x14ac:dyDescent="0.2">
      <c r="A599" s="1" t="s">
        <v>697</v>
      </c>
      <c r="B599" s="7" t="s">
        <v>861</v>
      </c>
      <c r="C599" s="1" t="s">
        <v>68</v>
      </c>
      <c r="D599" s="27">
        <v>11.2</v>
      </c>
      <c r="E599" s="27">
        <v>23.95</v>
      </c>
      <c r="F599" s="27">
        <v>268.24</v>
      </c>
      <c r="G599" s="4"/>
      <c r="H599" s="5">
        <f t="shared" si="412"/>
        <v>0</v>
      </c>
      <c r="I599" s="6"/>
      <c r="J599" s="5">
        <f t="shared" si="413"/>
        <v>0</v>
      </c>
      <c r="K599" s="5">
        <f t="shared" si="414"/>
        <v>0</v>
      </c>
      <c r="L599" s="5">
        <f t="shared" si="415"/>
        <v>0</v>
      </c>
      <c r="M599" s="5">
        <f t="shared" si="416"/>
        <v>11.2</v>
      </c>
      <c r="N599" s="5">
        <f t="shared" si="417"/>
        <v>268.24</v>
      </c>
      <c r="O599" s="19" t="str">
        <f t="shared" si="411"/>
        <v xml:space="preserve"> </v>
      </c>
      <c r="P599" s="47">
        <f t="shared" si="410"/>
        <v>1</v>
      </c>
    </row>
    <row r="600" spans="1:16" ht="24" x14ac:dyDescent="0.2">
      <c r="A600" s="1" t="s">
        <v>698</v>
      </c>
      <c r="B600" s="3" t="s">
        <v>1015</v>
      </c>
      <c r="C600" s="1" t="s">
        <v>28</v>
      </c>
      <c r="D600" s="27">
        <v>13</v>
      </c>
      <c r="E600" s="27">
        <v>9.67</v>
      </c>
      <c r="F600" s="27">
        <v>125.71</v>
      </c>
      <c r="G600" s="4"/>
      <c r="H600" s="5">
        <f t="shared" si="412"/>
        <v>0</v>
      </c>
      <c r="I600" s="6"/>
      <c r="J600" s="5">
        <f t="shared" si="413"/>
        <v>0</v>
      </c>
      <c r="K600" s="5">
        <f t="shared" si="414"/>
        <v>0</v>
      </c>
      <c r="L600" s="5">
        <f t="shared" si="415"/>
        <v>0</v>
      </c>
      <c r="M600" s="5">
        <f t="shared" si="416"/>
        <v>13</v>
      </c>
      <c r="N600" s="5">
        <f t="shared" si="417"/>
        <v>125.71</v>
      </c>
      <c r="O600" s="19" t="str">
        <f t="shared" si="411"/>
        <v xml:space="preserve"> </v>
      </c>
      <c r="P600" s="47">
        <f t="shared" si="410"/>
        <v>1</v>
      </c>
    </row>
    <row r="601" spans="1:16" ht="24" x14ac:dyDescent="0.2">
      <c r="A601" s="1" t="s">
        <v>699</v>
      </c>
      <c r="B601" s="3" t="s">
        <v>1014</v>
      </c>
      <c r="C601" s="1" t="s">
        <v>28</v>
      </c>
      <c r="D601" s="27">
        <v>20</v>
      </c>
      <c r="E601" s="27">
        <v>9.91</v>
      </c>
      <c r="F601" s="27">
        <v>198.2</v>
      </c>
      <c r="G601" s="4"/>
      <c r="H601" s="5">
        <f t="shared" si="412"/>
        <v>0</v>
      </c>
      <c r="I601" s="6"/>
      <c r="J601" s="5">
        <f t="shared" si="413"/>
        <v>0</v>
      </c>
      <c r="K601" s="5">
        <f t="shared" si="414"/>
        <v>0</v>
      </c>
      <c r="L601" s="5">
        <f t="shared" si="415"/>
        <v>0</v>
      </c>
      <c r="M601" s="5">
        <f t="shared" si="416"/>
        <v>20</v>
      </c>
      <c r="N601" s="5">
        <f t="shared" si="417"/>
        <v>198.2</v>
      </c>
      <c r="O601" s="19" t="str">
        <f t="shared" si="411"/>
        <v xml:space="preserve"> </v>
      </c>
      <c r="P601" s="47">
        <f t="shared" si="410"/>
        <v>1</v>
      </c>
    </row>
    <row r="602" spans="1:16" ht="24" x14ac:dyDescent="0.2">
      <c r="A602" s="1" t="s">
        <v>700</v>
      </c>
      <c r="B602" s="7" t="s">
        <v>862</v>
      </c>
      <c r="C602" s="1" t="s">
        <v>28</v>
      </c>
      <c r="D602" s="27">
        <v>3</v>
      </c>
      <c r="E602" s="27">
        <v>12.36</v>
      </c>
      <c r="F602" s="27">
        <v>37.08</v>
      </c>
      <c r="G602" s="4"/>
      <c r="H602" s="5">
        <f t="shared" si="412"/>
        <v>0</v>
      </c>
      <c r="I602" s="6"/>
      <c r="J602" s="5">
        <f t="shared" si="413"/>
        <v>0</v>
      </c>
      <c r="K602" s="5">
        <f t="shared" si="414"/>
        <v>0</v>
      </c>
      <c r="L602" s="5">
        <f t="shared" si="415"/>
        <v>0</v>
      </c>
      <c r="M602" s="5">
        <f t="shared" si="416"/>
        <v>3</v>
      </c>
      <c r="N602" s="5">
        <f t="shared" si="417"/>
        <v>37.08</v>
      </c>
      <c r="O602" s="19" t="str">
        <f t="shared" si="411"/>
        <v xml:space="preserve"> </v>
      </c>
      <c r="P602" s="47">
        <f t="shared" si="410"/>
        <v>1</v>
      </c>
    </row>
    <row r="603" spans="1:16" ht="24" x14ac:dyDescent="0.2">
      <c r="A603" s="1" t="s">
        <v>701</v>
      </c>
      <c r="B603" s="7" t="s">
        <v>863</v>
      </c>
      <c r="C603" s="1" t="s">
        <v>28</v>
      </c>
      <c r="D603" s="27">
        <v>18</v>
      </c>
      <c r="E603" s="27">
        <v>9.4600000000000009</v>
      </c>
      <c r="F603" s="27">
        <v>170.28</v>
      </c>
      <c r="G603" s="4"/>
      <c r="H603" s="5">
        <f t="shared" si="412"/>
        <v>0</v>
      </c>
      <c r="I603" s="6"/>
      <c r="J603" s="5">
        <f t="shared" si="413"/>
        <v>0</v>
      </c>
      <c r="K603" s="5">
        <f t="shared" si="414"/>
        <v>0</v>
      </c>
      <c r="L603" s="5">
        <f t="shared" si="415"/>
        <v>0</v>
      </c>
      <c r="M603" s="5">
        <f t="shared" si="416"/>
        <v>18</v>
      </c>
      <c r="N603" s="5">
        <f t="shared" si="417"/>
        <v>170.28</v>
      </c>
      <c r="O603" s="19" t="str">
        <f t="shared" si="411"/>
        <v xml:space="preserve"> </v>
      </c>
      <c r="P603" s="47">
        <f t="shared" si="410"/>
        <v>1</v>
      </c>
    </row>
    <row r="604" spans="1:16" ht="14.25" customHeight="1" x14ac:dyDescent="0.2">
      <c r="A604" s="1" t="s">
        <v>702</v>
      </c>
      <c r="B604" s="3" t="s">
        <v>1013</v>
      </c>
      <c r="C604" s="1" t="s">
        <v>28</v>
      </c>
      <c r="D604" s="27">
        <v>12</v>
      </c>
      <c r="E604" s="27">
        <v>11.05</v>
      </c>
      <c r="F604" s="27">
        <v>132.6</v>
      </c>
      <c r="G604" s="4"/>
      <c r="H604" s="5">
        <f t="shared" si="412"/>
        <v>0</v>
      </c>
      <c r="I604" s="6"/>
      <c r="J604" s="5">
        <f t="shared" si="413"/>
        <v>0</v>
      </c>
      <c r="K604" s="5">
        <f t="shared" si="414"/>
        <v>0</v>
      </c>
      <c r="L604" s="5">
        <f t="shared" si="415"/>
        <v>0</v>
      </c>
      <c r="M604" s="5">
        <f t="shared" si="416"/>
        <v>12</v>
      </c>
      <c r="N604" s="5">
        <f t="shared" si="417"/>
        <v>132.6</v>
      </c>
      <c r="O604" s="19" t="str">
        <f t="shared" si="411"/>
        <v xml:space="preserve"> </v>
      </c>
      <c r="P604" s="47">
        <f t="shared" si="410"/>
        <v>1</v>
      </c>
    </row>
    <row r="605" spans="1:16" ht="17.25" customHeight="1" x14ac:dyDescent="0.2">
      <c r="A605" s="1" t="s">
        <v>703</v>
      </c>
      <c r="B605" s="3" t="s">
        <v>1012</v>
      </c>
      <c r="C605" s="1" t="s">
        <v>28</v>
      </c>
      <c r="D605" s="27">
        <v>8</v>
      </c>
      <c r="E605" s="27">
        <v>11.37</v>
      </c>
      <c r="F605" s="27">
        <v>90.96</v>
      </c>
      <c r="G605" s="4"/>
      <c r="H605" s="5">
        <f t="shared" si="412"/>
        <v>0</v>
      </c>
      <c r="I605" s="6"/>
      <c r="J605" s="5">
        <f t="shared" si="413"/>
        <v>0</v>
      </c>
      <c r="K605" s="5">
        <f t="shared" si="414"/>
        <v>0</v>
      </c>
      <c r="L605" s="5">
        <f t="shared" si="415"/>
        <v>0</v>
      </c>
      <c r="M605" s="5">
        <f t="shared" si="416"/>
        <v>8</v>
      </c>
      <c r="N605" s="5">
        <f t="shared" si="417"/>
        <v>90.96</v>
      </c>
      <c r="O605" s="19" t="str">
        <f t="shared" si="411"/>
        <v xml:space="preserve"> </v>
      </c>
      <c r="P605" s="47">
        <f t="shared" si="410"/>
        <v>1</v>
      </c>
    </row>
    <row r="606" spans="1:16" ht="18" customHeight="1" x14ac:dyDescent="0.2">
      <c r="A606" s="1" t="s">
        <v>704</v>
      </c>
      <c r="B606" s="3" t="s">
        <v>1011</v>
      </c>
      <c r="C606" s="1" t="s">
        <v>28</v>
      </c>
      <c r="D606" s="27">
        <v>3</v>
      </c>
      <c r="E606" s="27">
        <v>14.99</v>
      </c>
      <c r="F606" s="27">
        <v>44.97</v>
      </c>
      <c r="G606" s="4"/>
      <c r="H606" s="5">
        <f t="shared" si="412"/>
        <v>0</v>
      </c>
      <c r="I606" s="6"/>
      <c r="J606" s="5">
        <f t="shared" si="413"/>
        <v>0</v>
      </c>
      <c r="K606" s="5">
        <f t="shared" si="414"/>
        <v>0</v>
      </c>
      <c r="L606" s="5">
        <f t="shared" si="415"/>
        <v>0</v>
      </c>
      <c r="M606" s="5">
        <f t="shared" si="416"/>
        <v>3</v>
      </c>
      <c r="N606" s="5">
        <f t="shared" si="417"/>
        <v>44.97</v>
      </c>
      <c r="O606" s="19" t="str">
        <f t="shared" si="411"/>
        <v xml:space="preserve"> </v>
      </c>
      <c r="P606" s="47">
        <f t="shared" si="410"/>
        <v>1</v>
      </c>
    </row>
    <row r="607" spans="1:16" ht="24" x14ac:dyDescent="0.2">
      <c r="A607" s="1" t="s">
        <v>705</v>
      </c>
      <c r="B607" s="7" t="s">
        <v>864</v>
      </c>
      <c r="C607" s="1" t="s">
        <v>28</v>
      </c>
      <c r="D607" s="27">
        <v>8</v>
      </c>
      <c r="E607" s="27">
        <v>5.81</v>
      </c>
      <c r="F607" s="27">
        <v>46.48</v>
      </c>
      <c r="G607" s="4"/>
      <c r="H607" s="5">
        <f t="shared" si="412"/>
        <v>0</v>
      </c>
      <c r="I607" s="6"/>
      <c r="J607" s="5">
        <f t="shared" si="413"/>
        <v>0</v>
      </c>
      <c r="K607" s="5">
        <f t="shared" si="414"/>
        <v>0</v>
      </c>
      <c r="L607" s="5">
        <f t="shared" si="415"/>
        <v>0</v>
      </c>
      <c r="M607" s="5">
        <f t="shared" si="416"/>
        <v>8</v>
      </c>
      <c r="N607" s="5">
        <f t="shared" si="417"/>
        <v>46.48</v>
      </c>
      <c r="O607" s="19" t="str">
        <f t="shared" si="411"/>
        <v xml:space="preserve"> </v>
      </c>
      <c r="P607" s="47">
        <f t="shared" si="410"/>
        <v>1</v>
      </c>
    </row>
    <row r="608" spans="1:16" ht="24" x14ac:dyDescent="0.2">
      <c r="A608" s="1" t="s">
        <v>706</v>
      </c>
      <c r="B608" s="7" t="s">
        <v>865</v>
      </c>
      <c r="C608" s="1" t="s">
        <v>28</v>
      </c>
      <c r="D608" s="27">
        <v>2</v>
      </c>
      <c r="E608" s="27">
        <v>6.48</v>
      </c>
      <c r="F608" s="27">
        <v>12.96</v>
      </c>
      <c r="G608" s="4"/>
      <c r="H608" s="5">
        <f t="shared" si="412"/>
        <v>0</v>
      </c>
      <c r="I608" s="6"/>
      <c r="J608" s="5">
        <f t="shared" si="413"/>
        <v>0</v>
      </c>
      <c r="K608" s="5">
        <f t="shared" si="414"/>
        <v>0</v>
      </c>
      <c r="L608" s="5">
        <f t="shared" si="415"/>
        <v>0</v>
      </c>
      <c r="M608" s="5">
        <f t="shared" si="416"/>
        <v>2</v>
      </c>
      <c r="N608" s="5">
        <f t="shared" si="417"/>
        <v>12.96</v>
      </c>
      <c r="O608" s="19" t="str">
        <f t="shared" si="411"/>
        <v xml:space="preserve"> </v>
      </c>
      <c r="P608" s="47">
        <f t="shared" si="410"/>
        <v>1</v>
      </c>
    </row>
    <row r="609" spans="1:16" ht="25.5" customHeight="1" x14ac:dyDescent="0.2">
      <c r="A609" s="1" t="s">
        <v>707</v>
      </c>
      <c r="B609" s="7" t="s">
        <v>866</v>
      </c>
      <c r="C609" s="1" t="s">
        <v>28</v>
      </c>
      <c r="D609" s="27">
        <v>7</v>
      </c>
      <c r="E609" s="27">
        <v>122.83</v>
      </c>
      <c r="F609" s="27">
        <v>859.81</v>
      </c>
      <c r="G609" s="4"/>
      <c r="H609" s="5">
        <f t="shared" si="412"/>
        <v>0</v>
      </c>
      <c r="I609" s="6"/>
      <c r="J609" s="5">
        <f t="shared" si="413"/>
        <v>0</v>
      </c>
      <c r="K609" s="5">
        <f t="shared" si="414"/>
        <v>0</v>
      </c>
      <c r="L609" s="5">
        <f t="shared" si="415"/>
        <v>0</v>
      </c>
      <c r="M609" s="5">
        <f t="shared" si="416"/>
        <v>7</v>
      </c>
      <c r="N609" s="5">
        <f t="shared" si="417"/>
        <v>859.81</v>
      </c>
      <c r="O609" s="19" t="str">
        <f t="shared" si="411"/>
        <v xml:space="preserve"> </v>
      </c>
      <c r="P609" s="47">
        <f t="shared" si="410"/>
        <v>1</v>
      </c>
    </row>
    <row r="610" spans="1:16" ht="24" customHeight="1" x14ac:dyDescent="0.2">
      <c r="A610" s="1" t="s">
        <v>708</v>
      </c>
      <c r="B610" s="7" t="s">
        <v>867</v>
      </c>
      <c r="C610" s="1" t="s">
        <v>28</v>
      </c>
      <c r="D610" s="27">
        <v>5</v>
      </c>
      <c r="E610" s="27">
        <v>135</v>
      </c>
      <c r="F610" s="27">
        <v>675</v>
      </c>
      <c r="G610" s="4"/>
      <c r="H610" s="5">
        <f t="shared" si="412"/>
        <v>0</v>
      </c>
      <c r="I610" s="6"/>
      <c r="J610" s="5">
        <f t="shared" si="413"/>
        <v>0</v>
      </c>
      <c r="K610" s="5">
        <f t="shared" si="414"/>
        <v>0</v>
      </c>
      <c r="L610" s="5">
        <f t="shared" si="415"/>
        <v>0</v>
      </c>
      <c r="M610" s="5">
        <f t="shared" si="416"/>
        <v>5</v>
      </c>
      <c r="N610" s="5">
        <f t="shared" si="417"/>
        <v>675</v>
      </c>
      <c r="O610" s="19" t="str">
        <f t="shared" si="411"/>
        <v xml:space="preserve"> </v>
      </c>
      <c r="P610" s="47">
        <f t="shared" si="410"/>
        <v>1</v>
      </c>
    </row>
    <row r="611" spans="1:16" ht="24" x14ac:dyDescent="0.2">
      <c r="A611" s="1" t="s">
        <v>709</v>
      </c>
      <c r="B611" s="7" t="s">
        <v>868</v>
      </c>
      <c r="C611" s="1" t="s">
        <v>28</v>
      </c>
      <c r="D611" s="27">
        <v>6</v>
      </c>
      <c r="E611" s="27">
        <v>100.55</v>
      </c>
      <c r="F611" s="27">
        <v>603.29999999999995</v>
      </c>
      <c r="G611" s="4"/>
      <c r="H611" s="5">
        <f t="shared" si="412"/>
        <v>0</v>
      </c>
      <c r="I611" s="6"/>
      <c r="J611" s="5">
        <f t="shared" si="413"/>
        <v>0</v>
      </c>
      <c r="K611" s="5">
        <f t="shared" si="414"/>
        <v>0</v>
      </c>
      <c r="L611" s="5">
        <f t="shared" si="415"/>
        <v>0</v>
      </c>
      <c r="M611" s="5">
        <f t="shared" si="416"/>
        <v>6</v>
      </c>
      <c r="N611" s="5">
        <f t="shared" si="417"/>
        <v>603.29999999999995</v>
      </c>
      <c r="O611" s="19" t="str">
        <f t="shared" si="411"/>
        <v xml:space="preserve"> </v>
      </c>
      <c r="P611" s="47">
        <f t="shared" si="410"/>
        <v>1</v>
      </c>
    </row>
    <row r="612" spans="1:16" ht="60" customHeight="1" x14ac:dyDescent="0.2">
      <c r="A612" s="1" t="s">
        <v>710</v>
      </c>
      <c r="B612" s="7" t="s">
        <v>869</v>
      </c>
      <c r="C612" s="1" t="s">
        <v>28</v>
      </c>
      <c r="D612" s="27">
        <v>2</v>
      </c>
      <c r="E612" s="27">
        <v>1753.46</v>
      </c>
      <c r="F612" s="28">
        <v>3506.92</v>
      </c>
      <c r="G612" s="4"/>
      <c r="H612" s="5">
        <f t="shared" si="412"/>
        <v>0</v>
      </c>
      <c r="I612" s="6"/>
      <c r="J612" s="5">
        <f t="shared" si="413"/>
        <v>0</v>
      </c>
      <c r="K612" s="5">
        <f t="shared" si="414"/>
        <v>0</v>
      </c>
      <c r="L612" s="5">
        <f t="shared" si="415"/>
        <v>0</v>
      </c>
      <c r="M612" s="5">
        <f t="shared" si="416"/>
        <v>2</v>
      </c>
      <c r="N612" s="5">
        <f t="shared" si="417"/>
        <v>3506.92</v>
      </c>
      <c r="O612" s="19" t="str">
        <f t="shared" si="411"/>
        <v xml:space="preserve"> </v>
      </c>
      <c r="P612" s="47">
        <f t="shared" si="410"/>
        <v>1</v>
      </c>
    </row>
    <row r="613" spans="1:16" x14ac:dyDescent="0.2">
      <c r="A613" s="1" t="s">
        <v>711</v>
      </c>
      <c r="B613" s="3" t="s">
        <v>712</v>
      </c>
      <c r="C613" s="1" t="s">
        <v>28</v>
      </c>
      <c r="D613" s="27">
        <v>1</v>
      </c>
      <c r="E613" s="27">
        <v>121.8</v>
      </c>
      <c r="F613" s="27">
        <v>121.8</v>
      </c>
      <c r="G613" s="4"/>
      <c r="H613" s="5">
        <f t="shared" si="412"/>
        <v>0</v>
      </c>
      <c r="I613" s="6"/>
      <c r="J613" s="5">
        <f t="shared" si="413"/>
        <v>0</v>
      </c>
      <c r="K613" s="5">
        <f t="shared" si="414"/>
        <v>0</v>
      </c>
      <c r="L613" s="5">
        <f t="shared" si="415"/>
        <v>0</v>
      </c>
      <c r="M613" s="5">
        <f t="shared" si="416"/>
        <v>1</v>
      </c>
      <c r="N613" s="5">
        <f t="shared" si="417"/>
        <v>121.8</v>
      </c>
      <c r="O613" s="19" t="str">
        <f t="shared" si="411"/>
        <v xml:space="preserve"> </v>
      </c>
      <c r="P613" s="47">
        <f t="shared" si="410"/>
        <v>1</v>
      </c>
    </row>
    <row r="614" spans="1:16" ht="24" x14ac:dyDescent="0.2">
      <c r="A614" s="1" t="s">
        <v>713</v>
      </c>
      <c r="B614" s="7" t="s">
        <v>870</v>
      </c>
      <c r="C614" s="1" t="s">
        <v>28</v>
      </c>
      <c r="D614" s="27">
        <v>2</v>
      </c>
      <c r="E614" s="27">
        <v>164.57</v>
      </c>
      <c r="F614" s="27">
        <v>329.14</v>
      </c>
      <c r="G614" s="4"/>
      <c r="H614" s="5">
        <f t="shared" si="412"/>
        <v>0</v>
      </c>
      <c r="I614" s="6"/>
      <c r="J614" s="5">
        <f t="shared" si="413"/>
        <v>0</v>
      </c>
      <c r="K614" s="5">
        <f t="shared" si="414"/>
        <v>0</v>
      </c>
      <c r="L614" s="5">
        <f t="shared" si="415"/>
        <v>0</v>
      </c>
      <c r="M614" s="5">
        <f t="shared" si="416"/>
        <v>2</v>
      </c>
      <c r="N614" s="5">
        <f t="shared" si="417"/>
        <v>329.14</v>
      </c>
      <c r="O614" s="19" t="str">
        <f t="shared" si="411"/>
        <v xml:space="preserve"> </v>
      </c>
      <c r="P614" s="47">
        <f t="shared" si="410"/>
        <v>1</v>
      </c>
    </row>
    <row r="615" spans="1:16" ht="24" x14ac:dyDescent="0.2">
      <c r="A615" s="1" t="s">
        <v>714</v>
      </c>
      <c r="B615" s="7" t="s">
        <v>871</v>
      </c>
      <c r="C615" s="1" t="s">
        <v>28</v>
      </c>
      <c r="D615" s="27">
        <v>1</v>
      </c>
      <c r="E615" s="27">
        <v>146.78</v>
      </c>
      <c r="F615" s="27">
        <v>146.78</v>
      </c>
      <c r="G615" s="4"/>
      <c r="H615" s="5">
        <f t="shared" si="412"/>
        <v>0</v>
      </c>
      <c r="I615" s="6"/>
      <c r="J615" s="5">
        <f t="shared" si="413"/>
        <v>0</v>
      </c>
      <c r="K615" s="5">
        <f t="shared" si="414"/>
        <v>0</v>
      </c>
      <c r="L615" s="5">
        <f t="shared" si="415"/>
        <v>0</v>
      </c>
      <c r="M615" s="5">
        <f t="shared" si="416"/>
        <v>1</v>
      </c>
      <c r="N615" s="5">
        <f t="shared" si="417"/>
        <v>146.78</v>
      </c>
      <c r="O615" s="19" t="str">
        <f t="shared" si="411"/>
        <v xml:space="preserve"> </v>
      </c>
      <c r="P615" s="47">
        <f t="shared" ref="P615:P652" si="418">IF((N615/F615)=0," ",(N615/F615))</f>
        <v>1</v>
      </c>
    </row>
    <row r="616" spans="1:16" x14ac:dyDescent="0.2">
      <c r="A616" s="1" t="s">
        <v>715</v>
      </c>
      <c r="B616" s="3" t="s">
        <v>716</v>
      </c>
      <c r="C616" s="1" t="s">
        <v>28</v>
      </c>
      <c r="D616" s="27">
        <v>1</v>
      </c>
      <c r="E616" s="27">
        <v>95.86</v>
      </c>
      <c r="F616" s="27">
        <v>95.86</v>
      </c>
      <c r="G616" s="4"/>
      <c r="H616" s="5">
        <f t="shared" si="412"/>
        <v>0</v>
      </c>
      <c r="I616" s="6"/>
      <c r="J616" s="5">
        <f t="shared" si="413"/>
        <v>0</v>
      </c>
      <c r="K616" s="5">
        <f t="shared" si="414"/>
        <v>0</v>
      </c>
      <c r="L616" s="5">
        <f t="shared" si="415"/>
        <v>0</v>
      </c>
      <c r="M616" s="5">
        <f t="shared" si="416"/>
        <v>1</v>
      </c>
      <c r="N616" s="5">
        <f t="shared" si="417"/>
        <v>95.86</v>
      </c>
      <c r="O616" s="19" t="str">
        <f t="shared" si="411"/>
        <v xml:space="preserve"> </v>
      </c>
      <c r="P616" s="47">
        <f t="shared" si="418"/>
        <v>1</v>
      </c>
    </row>
    <row r="617" spans="1:16" x14ac:dyDescent="0.2">
      <c r="A617" s="38" t="s">
        <v>717</v>
      </c>
      <c r="B617" s="45" t="s">
        <v>718</v>
      </c>
      <c r="C617" s="39"/>
      <c r="D617" s="39"/>
      <c r="E617" s="39"/>
      <c r="F617" s="37">
        <f>SUM(F618:F651)</f>
        <v>13137.469999999998</v>
      </c>
      <c r="G617" s="16"/>
      <c r="H617" s="37">
        <f>SUM(H618:H651)</f>
        <v>0</v>
      </c>
      <c r="I617" s="17"/>
      <c r="J617" s="37">
        <f>SUM(J618:J651)</f>
        <v>0</v>
      </c>
      <c r="K617" s="16"/>
      <c r="L617" s="37">
        <f>SUM(L618:L651)</f>
        <v>0</v>
      </c>
      <c r="M617" s="16"/>
      <c r="N617" s="37">
        <f>SUM(N618:N651)</f>
        <v>13137.469999999998</v>
      </c>
      <c r="O617" s="20" t="str">
        <f t="shared" si="411"/>
        <v xml:space="preserve"> </v>
      </c>
      <c r="P617" s="46">
        <f t="shared" si="418"/>
        <v>1</v>
      </c>
    </row>
    <row r="618" spans="1:16" ht="24" x14ac:dyDescent="0.2">
      <c r="A618" s="1" t="s">
        <v>719</v>
      </c>
      <c r="B618" s="7" t="s">
        <v>861</v>
      </c>
      <c r="C618" s="1" t="s">
        <v>68</v>
      </c>
      <c r="D618" s="27">
        <v>91.18</v>
      </c>
      <c r="E618" s="27">
        <v>23.95</v>
      </c>
      <c r="F618" s="28">
        <v>2183.7600000000002</v>
      </c>
      <c r="G618" s="4"/>
      <c r="H618" s="5">
        <f t="shared" si="412"/>
        <v>0</v>
      </c>
      <c r="I618" s="6"/>
      <c r="J618" s="5">
        <f t="shared" si="413"/>
        <v>0</v>
      </c>
      <c r="K618" s="5">
        <f t="shared" si="414"/>
        <v>0</v>
      </c>
      <c r="L618" s="5">
        <f t="shared" si="415"/>
        <v>0</v>
      </c>
      <c r="M618" s="5">
        <f t="shared" si="416"/>
        <v>91.18</v>
      </c>
      <c r="N618" s="5">
        <f t="shared" si="417"/>
        <v>2183.7600000000002</v>
      </c>
      <c r="O618" s="19" t="str">
        <f t="shared" si="411"/>
        <v xml:space="preserve"> </v>
      </c>
      <c r="P618" s="47">
        <f t="shared" si="418"/>
        <v>1</v>
      </c>
    </row>
    <row r="619" spans="1:16" ht="24" x14ac:dyDescent="0.2">
      <c r="A619" s="1" t="s">
        <v>720</v>
      </c>
      <c r="B619" s="7" t="s">
        <v>872</v>
      </c>
      <c r="C619" s="1" t="s">
        <v>68</v>
      </c>
      <c r="D619" s="27">
        <v>10.29</v>
      </c>
      <c r="E619" s="27">
        <v>22.03</v>
      </c>
      <c r="F619" s="27">
        <v>226.69</v>
      </c>
      <c r="G619" s="4"/>
      <c r="H619" s="5">
        <f t="shared" si="412"/>
        <v>0</v>
      </c>
      <c r="I619" s="6"/>
      <c r="J619" s="5">
        <f t="shared" si="413"/>
        <v>0</v>
      </c>
      <c r="K619" s="5">
        <f t="shared" si="414"/>
        <v>0</v>
      </c>
      <c r="L619" s="5">
        <f t="shared" si="415"/>
        <v>0</v>
      </c>
      <c r="M619" s="5">
        <f t="shared" si="416"/>
        <v>10.29</v>
      </c>
      <c r="N619" s="5">
        <f t="shared" si="417"/>
        <v>226.69</v>
      </c>
      <c r="O619" s="19" t="str">
        <f t="shared" si="411"/>
        <v xml:space="preserve"> </v>
      </c>
      <c r="P619" s="47">
        <f t="shared" si="418"/>
        <v>1</v>
      </c>
    </row>
    <row r="620" spans="1:16" ht="24" x14ac:dyDescent="0.2">
      <c r="A620" s="1" t="s">
        <v>721</v>
      </c>
      <c r="B620" s="7" t="s">
        <v>873</v>
      </c>
      <c r="C620" s="1" t="s">
        <v>68</v>
      </c>
      <c r="D620" s="27">
        <v>37.5</v>
      </c>
      <c r="E620" s="27">
        <v>28.62</v>
      </c>
      <c r="F620" s="28">
        <v>1073.25</v>
      </c>
      <c r="G620" s="4"/>
      <c r="H620" s="5">
        <f t="shared" si="412"/>
        <v>0</v>
      </c>
      <c r="I620" s="6"/>
      <c r="J620" s="5">
        <f t="shared" si="413"/>
        <v>0</v>
      </c>
      <c r="K620" s="5">
        <f t="shared" si="414"/>
        <v>0</v>
      </c>
      <c r="L620" s="5">
        <f t="shared" si="415"/>
        <v>0</v>
      </c>
      <c r="M620" s="5">
        <f t="shared" si="416"/>
        <v>37.5</v>
      </c>
      <c r="N620" s="5">
        <f t="shared" si="417"/>
        <v>1073.25</v>
      </c>
      <c r="O620" s="19" t="str">
        <f t="shared" si="411"/>
        <v xml:space="preserve"> </v>
      </c>
      <c r="P620" s="47">
        <f t="shared" si="418"/>
        <v>1</v>
      </c>
    </row>
    <row r="621" spans="1:16" ht="24" x14ac:dyDescent="0.2">
      <c r="A621" s="1" t="s">
        <v>722</v>
      </c>
      <c r="B621" s="7" t="s">
        <v>874</v>
      </c>
      <c r="C621" s="1" t="s">
        <v>68</v>
      </c>
      <c r="D621" s="27">
        <v>0.62</v>
      </c>
      <c r="E621" s="27">
        <v>31.88</v>
      </c>
      <c r="F621" s="27">
        <v>19.77</v>
      </c>
      <c r="G621" s="4"/>
      <c r="H621" s="5">
        <f t="shared" si="412"/>
        <v>0</v>
      </c>
      <c r="I621" s="6"/>
      <c r="J621" s="5">
        <f t="shared" si="413"/>
        <v>0</v>
      </c>
      <c r="K621" s="5">
        <f t="shared" si="414"/>
        <v>0</v>
      </c>
      <c r="L621" s="5">
        <f t="shared" si="415"/>
        <v>0</v>
      </c>
      <c r="M621" s="5">
        <f t="shared" si="416"/>
        <v>0.62</v>
      </c>
      <c r="N621" s="5">
        <f t="shared" si="417"/>
        <v>19.77</v>
      </c>
      <c r="O621" s="19" t="str">
        <f t="shared" ref="O621:O652" si="419">IF((L621/F621)=0," ",(L621/F621))</f>
        <v xml:space="preserve"> </v>
      </c>
      <c r="P621" s="47">
        <f t="shared" si="418"/>
        <v>1</v>
      </c>
    </row>
    <row r="622" spans="1:16" ht="24" x14ac:dyDescent="0.2">
      <c r="A622" s="1" t="s">
        <v>723</v>
      </c>
      <c r="B622" s="7" t="s">
        <v>875</v>
      </c>
      <c r="C622" s="1" t="s">
        <v>68</v>
      </c>
      <c r="D622" s="27">
        <v>27.03</v>
      </c>
      <c r="E622" s="27">
        <v>45.41</v>
      </c>
      <c r="F622" s="28">
        <v>1227.43</v>
      </c>
      <c r="G622" s="4"/>
      <c r="H622" s="5">
        <f t="shared" si="412"/>
        <v>0</v>
      </c>
      <c r="I622" s="6"/>
      <c r="J622" s="5">
        <f t="shared" si="413"/>
        <v>0</v>
      </c>
      <c r="K622" s="5">
        <f t="shared" si="414"/>
        <v>0</v>
      </c>
      <c r="L622" s="5">
        <f t="shared" si="415"/>
        <v>0</v>
      </c>
      <c r="M622" s="5">
        <f t="shared" si="416"/>
        <v>27.03</v>
      </c>
      <c r="N622" s="5">
        <f t="shared" si="417"/>
        <v>1227.43</v>
      </c>
      <c r="O622" s="19" t="str">
        <f t="shared" si="419"/>
        <v xml:space="preserve"> </v>
      </c>
      <c r="P622" s="47">
        <f t="shared" si="418"/>
        <v>1</v>
      </c>
    </row>
    <row r="623" spans="1:16" ht="24" x14ac:dyDescent="0.2">
      <c r="A623" s="1" t="s">
        <v>724</v>
      </c>
      <c r="B623" s="7" t="s">
        <v>876</v>
      </c>
      <c r="C623" s="1" t="s">
        <v>28</v>
      </c>
      <c r="D623" s="27">
        <v>8</v>
      </c>
      <c r="E623" s="27">
        <v>14.09</v>
      </c>
      <c r="F623" s="27">
        <v>112.72</v>
      </c>
      <c r="G623" s="4"/>
      <c r="H623" s="5">
        <f t="shared" si="412"/>
        <v>0</v>
      </c>
      <c r="I623" s="6"/>
      <c r="J623" s="5">
        <f t="shared" si="413"/>
        <v>0</v>
      </c>
      <c r="K623" s="5">
        <f t="shared" si="414"/>
        <v>0</v>
      </c>
      <c r="L623" s="5">
        <f t="shared" si="415"/>
        <v>0</v>
      </c>
      <c r="M623" s="5">
        <f t="shared" si="416"/>
        <v>8</v>
      </c>
      <c r="N623" s="5">
        <f t="shared" si="417"/>
        <v>112.72</v>
      </c>
      <c r="O623" s="19" t="str">
        <f t="shared" si="419"/>
        <v xml:space="preserve"> </v>
      </c>
      <c r="P623" s="47">
        <f t="shared" si="418"/>
        <v>1</v>
      </c>
    </row>
    <row r="624" spans="1:16" ht="24" x14ac:dyDescent="0.2">
      <c r="A624" s="1" t="s">
        <v>725</v>
      </c>
      <c r="B624" s="7" t="s">
        <v>877</v>
      </c>
      <c r="C624" s="1" t="s">
        <v>28</v>
      </c>
      <c r="D624" s="27">
        <v>3</v>
      </c>
      <c r="E624" s="27">
        <v>11.01</v>
      </c>
      <c r="F624" s="27">
        <v>33.03</v>
      </c>
      <c r="G624" s="4"/>
      <c r="H624" s="5">
        <f t="shared" ref="H624:H651" si="420">ROUND(G624*E624,2)</f>
        <v>0</v>
      </c>
      <c r="I624" s="6"/>
      <c r="J624" s="5">
        <f t="shared" ref="J624:J651" si="421">ROUND(I624*E624,2)</f>
        <v>0</v>
      </c>
      <c r="K624" s="5">
        <f t="shared" ref="K624:K651" si="422">G624+I624</f>
        <v>0</v>
      </c>
      <c r="L624" s="5">
        <f t="shared" ref="L624:L651" si="423">H624+J624</f>
        <v>0</v>
      </c>
      <c r="M624" s="5">
        <f t="shared" ref="M624:M651" si="424">D624-K624</f>
        <v>3</v>
      </c>
      <c r="N624" s="5">
        <f t="shared" ref="N624:N651" si="425">F624-L624</f>
        <v>33.03</v>
      </c>
      <c r="O624" s="19" t="str">
        <f t="shared" si="419"/>
        <v xml:space="preserve"> </v>
      </c>
      <c r="P624" s="47">
        <f t="shared" si="418"/>
        <v>1</v>
      </c>
    </row>
    <row r="625" spans="1:16" ht="24" x14ac:dyDescent="0.2">
      <c r="A625" s="1" t="s">
        <v>726</v>
      </c>
      <c r="B625" s="7" t="s">
        <v>878</v>
      </c>
      <c r="C625" s="1" t="s">
        <v>28</v>
      </c>
      <c r="D625" s="27">
        <v>3</v>
      </c>
      <c r="E625" s="27">
        <v>15.16</v>
      </c>
      <c r="F625" s="27">
        <v>45.48</v>
      </c>
      <c r="G625" s="4"/>
      <c r="H625" s="5">
        <f t="shared" si="420"/>
        <v>0</v>
      </c>
      <c r="I625" s="6"/>
      <c r="J625" s="5">
        <f t="shared" si="421"/>
        <v>0</v>
      </c>
      <c r="K625" s="5">
        <f t="shared" si="422"/>
        <v>0</v>
      </c>
      <c r="L625" s="5">
        <f t="shared" si="423"/>
        <v>0</v>
      </c>
      <c r="M625" s="5">
        <f t="shared" si="424"/>
        <v>3</v>
      </c>
      <c r="N625" s="5">
        <f t="shared" si="425"/>
        <v>45.48</v>
      </c>
      <c r="O625" s="19" t="str">
        <f t="shared" si="419"/>
        <v xml:space="preserve"> </v>
      </c>
      <c r="P625" s="47">
        <f t="shared" si="418"/>
        <v>1</v>
      </c>
    </row>
    <row r="626" spans="1:16" ht="24" x14ac:dyDescent="0.2">
      <c r="A626" s="1" t="s">
        <v>727</v>
      </c>
      <c r="B626" s="7" t="s">
        <v>879</v>
      </c>
      <c r="C626" s="1" t="s">
        <v>28</v>
      </c>
      <c r="D626" s="27">
        <v>2</v>
      </c>
      <c r="E626" s="27">
        <v>29.84</v>
      </c>
      <c r="F626" s="27">
        <v>59.68</v>
      </c>
      <c r="G626" s="4"/>
      <c r="H626" s="5">
        <f t="shared" si="420"/>
        <v>0</v>
      </c>
      <c r="I626" s="6"/>
      <c r="J626" s="5">
        <f t="shared" si="421"/>
        <v>0</v>
      </c>
      <c r="K626" s="5">
        <f t="shared" si="422"/>
        <v>0</v>
      </c>
      <c r="L626" s="5">
        <f t="shared" si="423"/>
        <v>0</v>
      </c>
      <c r="M626" s="5">
        <f t="shared" si="424"/>
        <v>2</v>
      </c>
      <c r="N626" s="5">
        <f t="shared" si="425"/>
        <v>59.68</v>
      </c>
      <c r="O626" s="19" t="str">
        <f t="shared" si="419"/>
        <v xml:space="preserve"> </v>
      </c>
      <c r="P626" s="47">
        <f t="shared" si="418"/>
        <v>1</v>
      </c>
    </row>
    <row r="627" spans="1:16" ht="24" x14ac:dyDescent="0.2">
      <c r="A627" s="1" t="s">
        <v>728</v>
      </c>
      <c r="B627" s="7" t="s">
        <v>862</v>
      </c>
      <c r="C627" s="1" t="s">
        <v>28</v>
      </c>
      <c r="D627" s="27">
        <v>9</v>
      </c>
      <c r="E627" s="27">
        <v>12.36</v>
      </c>
      <c r="F627" s="27">
        <v>111.24</v>
      </c>
      <c r="G627" s="4"/>
      <c r="H627" s="5">
        <f t="shared" si="420"/>
        <v>0</v>
      </c>
      <c r="I627" s="6"/>
      <c r="J627" s="5">
        <f t="shared" si="421"/>
        <v>0</v>
      </c>
      <c r="K627" s="5">
        <f t="shared" si="422"/>
        <v>0</v>
      </c>
      <c r="L627" s="5">
        <f t="shared" si="423"/>
        <v>0</v>
      </c>
      <c r="M627" s="5">
        <f t="shared" si="424"/>
        <v>9</v>
      </c>
      <c r="N627" s="5">
        <f t="shared" si="425"/>
        <v>111.24</v>
      </c>
      <c r="O627" s="19" t="str">
        <f t="shared" si="419"/>
        <v xml:space="preserve"> </v>
      </c>
      <c r="P627" s="47">
        <f t="shared" si="418"/>
        <v>1</v>
      </c>
    </row>
    <row r="628" spans="1:16" ht="24" x14ac:dyDescent="0.2">
      <c r="A628" s="1" t="s">
        <v>729</v>
      </c>
      <c r="B628" s="7" t="s">
        <v>880</v>
      </c>
      <c r="C628" s="1" t="s">
        <v>28</v>
      </c>
      <c r="D628" s="27">
        <v>10</v>
      </c>
      <c r="E628" s="27">
        <v>11.44</v>
      </c>
      <c r="F628" s="27">
        <v>114.4</v>
      </c>
      <c r="G628" s="4"/>
      <c r="H628" s="5">
        <f t="shared" si="420"/>
        <v>0</v>
      </c>
      <c r="I628" s="6"/>
      <c r="J628" s="5">
        <f t="shared" si="421"/>
        <v>0</v>
      </c>
      <c r="K628" s="5">
        <f t="shared" si="422"/>
        <v>0</v>
      </c>
      <c r="L628" s="5">
        <f t="shared" si="423"/>
        <v>0</v>
      </c>
      <c r="M628" s="5">
        <f t="shared" si="424"/>
        <v>10</v>
      </c>
      <c r="N628" s="5">
        <f t="shared" si="425"/>
        <v>114.4</v>
      </c>
      <c r="O628" s="19" t="str">
        <f t="shared" si="419"/>
        <v xml:space="preserve"> </v>
      </c>
      <c r="P628" s="47">
        <f t="shared" si="418"/>
        <v>1</v>
      </c>
    </row>
    <row r="629" spans="1:16" ht="24" x14ac:dyDescent="0.2">
      <c r="A629" s="1" t="s">
        <v>730</v>
      </c>
      <c r="B629" s="7" t="s">
        <v>881</v>
      </c>
      <c r="C629" s="1" t="s">
        <v>28</v>
      </c>
      <c r="D629" s="27">
        <v>11</v>
      </c>
      <c r="E629" s="27">
        <v>14.26</v>
      </c>
      <c r="F629" s="27">
        <v>156.86000000000001</v>
      </c>
      <c r="G629" s="4"/>
      <c r="H629" s="5">
        <f t="shared" si="420"/>
        <v>0</v>
      </c>
      <c r="I629" s="6"/>
      <c r="J629" s="5">
        <f t="shared" si="421"/>
        <v>0</v>
      </c>
      <c r="K629" s="5">
        <f t="shared" si="422"/>
        <v>0</v>
      </c>
      <c r="L629" s="5">
        <f t="shared" si="423"/>
        <v>0</v>
      </c>
      <c r="M629" s="5">
        <f t="shared" si="424"/>
        <v>11</v>
      </c>
      <c r="N629" s="5">
        <f t="shared" si="425"/>
        <v>156.86000000000001</v>
      </c>
      <c r="O629" s="19" t="str">
        <f t="shared" si="419"/>
        <v xml:space="preserve"> </v>
      </c>
      <c r="P629" s="47">
        <f t="shared" si="418"/>
        <v>1</v>
      </c>
    </row>
    <row r="630" spans="1:16" ht="24" x14ac:dyDescent="0.2">
      <c r="A630" s="1" t="s">
        <v>731</v>
      </c>
      <c r="B630" s="7" t="s">
        <v>882</v>
      </c>
      <c r="C630" s="1" t="s">
        <v>28</v>
      </c>
      <c r="D630" s="27">
        <v>9</v>
      </c>
      <c r="E630" s="27">
        <v>28.8</v>
      </c>
      <c r="F630" s="27">
        <v>259.2</v>
      </c>
      <c r="G630" s="4"/>
      <c r="H630" s="5">
        <f t="shared" si="420"/>
        <v>0</v>
      </c>
      <c r="I630" s="6"/>
      <c r="J630" s="5">
        <f t="shared" si="421"/>
        <v>0</v>
      </c>
      <c r="K630" s="5">
        <f t="shared" si="422"/>
        <v>0</v>
      </c>
      <c r="L630" s="5">
        <f t="shared" si="423"/>
        <v>0</v>
      </c>
      <c r="M630" s="5">
        <f t="shared" si="424"/>
        <v>9</v>
      </c>
      <c r="N630" s="5">
        <f t="shared" si="425"/>
        <v>259.2</v>
      </c>
      <c r="O630" s="19" t="str">
        <f t="shared" si="419"/>
        <v xml:space="preserve"> </v>
      </c>
      <c r="P630" s="47">
        <f t="shared" si="418"/>
        <v>1</v>
      </c>
    </row>
    <row r="631" spans="1:16" ht="24" x14ac:dyDescent="0.2">
      <c r="A631" s="1" t="s">
        <v>732</v>
      </c>
      <c r="B631" s="7" t="s">
        <v>883</v>
      </c>
      <c r="C631" s="1" t="s">
        <v>28</v>
      </c>
      <c r="D631" s="27">
        <v>2</v>
      </c>
      <c r="E631" s="27">
        <v>29.91</v>
      </c>
      <c r="F631" s="27">
        <v>59.82</v>
      </c>
      <c r="G631" s="4"/>
      <c r="H631" s="5">
        <f t="shared" si="420"/>
        <v>0</v>
      </c>
      <c r="I631" s="6"/>
      <c r="J631" s="5">
        <f t="shared" si="421"/>
        <v>0</v>
      </c>
      <c r="K631" s="5">
        <f t="shared" si="422"/>
        <v>0</v>
      </c>
      <c r="L631" s="5">
        <f t="shared" si="423"/>
        <v>0</v>
      </c>
      <c r="M631" s="5">
        <f t="shared" si="424"/>
        <v>2</v>
      </c>
      <c r="N631" s="5">
        <f t="shared" si="425"/>
        <v>59.82</v>
      </c>
      <c r="O631" s="19" t="str">
        <f t="shared" si="419"/>
        <v xml:space="preserve"> </v>
      </c>
      <c r="P631" s="47">
        <f t="shared" si="418"/>
        <v>1</v>
      </c>
    </row>
    <row r="632" spans="1:16" ht="24" x14ac:dyDescent="0.2">
      <c r="A632" s="1" t="s">
        <v>733</v>
      </c>
      <c r="B632" s="7" t="s">
        <v>884</v>
      </c>
      <c r="C632" s="1" t="s">
        <v>28</v>
      </c>
      <c r="D632" s="27">
        <v>5</v>
      </c>
      <c r="E632" s="27">
        <v>55.06</v>
      </c>
      <c r="F632" s="27">
        <v>275.3</v>
      </c>
      <c r="G632" s="4"/>
      <c r="H632" s="5">
        <f t="shared" si="420"/>
        <v>0</v>
      </c>
      <c r="I632" s="6"/>
      <c r="J632" s="5">
        <f t="shared" si="421"/>
        <v>0</v>
      </c>
      <c r="K632" s="5">
        <f t="shared" si="422"/>
        <v>0</v>
      </c>
      <c r="L632" s="5">
        <f t="shared" si="423"/>
        <v>0</v>
      </c>
      <c r="M632" s="5">
        <f t="shared" si="424"/>
        <v>5</v>
      </c>
      <c r="N632" s="5">
        <f t="shared" si="425"/>
        <v>275.3</v>
      </c>
      <c r="O632" s="19" t="str">
        <f t="shared" si="419"/>
        <v xml:space="preserve"> </v>
      </c>
      <c r="P632" s="47">
        <f t="shared" si="418"/>
        <v>1</v>
      </c>
    </row>
    <row r="633" spans="1:16" ht="48" x14ac:dyDescent="0.2">
      <c r="A633" s="1" t="s">
        <v>734</v>
      </c>
      <c r="B633" s="3" t="s">
        <v>918</v>
      </c>
      <c r="C633" s="1" t="s">
        <v>28</v>
      </c>
      <c r="D633" s="27">
        <v>2</v>
      </c>
      <c r="E633" s="27">
        <v>17.18</v>
      </c>
      <c r="F633" s="27">
        <v>34.36</v>
      </c>
      <c r="G633" s="4"/>
      <c r="H633" s="5">
        <f t="shared" si="420"/>
        <v>0</v>
      </c>
      <c r="I633" s="6"/>
      <c r="J633" s="5">
        <f t="shared" si="421"/>
        <v>0</v>
      </c>
      <c r="K633" s="5">
        <f t="shared" si="422"/>
        <v>0</v>
      </c>
      <c r="L633" s="5">
        <f t="shared" si="423"/>
        <v>0</v>
      </c>
      <c r="M633" s="5">
        <f t="shared" si="424"/>
        <v>2</v>
      </c>
      <c r="N633" s="5">
        <f t="shared" si="425"/>
        <v>34.36</v>
      </c>
      <c r="O633" s="19" t="str">
        <f t="shared" si="419"/>
        <v xml:space="preserve"> </v>
      </c>
      <c r="P633" s="47">
        <f t="shared" si="418"/>
        <v>1</v>
      </c>
    </row>
    <row r="634" spans="1:16" ht="24" x14ac:dyDescent="0.2">
      <c r="A634" s="1" t="s">
        <v>735</v>
      </c>
      <c r="B634" s="3" t="s">
        <v>917</v>
      </c>
      <c r="C634" s="1" t="s">
        <v>28</v>
      </c>
      <c r="D634" s="27">
        <v>1</v>
      </c>
      <c r="E634" s="27">
        <v>32.81</v>
      </c>
      <c r="F634" s="27">
        <v>32.81</v>
      </c>
      <c r="G634" s="4"/>
      <c r="H634" s="5">
        <f t="shared" si="420"/>
        <v>0</v>
      </c>
      <c r="I634" s="6"/>
      <c r="J634" s="5">
        <f t="shared" si="421"/>
        <v>0</v>
      </c>
      <c r="K634" s="5">
        <f t="shared" si="422"/>
        <v>0</v>
      </c>
      <c r="L634" s="5">
        <f t="shared" si="423"/>
        <v>0</v>
      </c>
      <c r="M634" s="5">
        <f t="shared" si="424"/>
        <v>1</v>
      </c>
      <c r="N634" s="5">
        <f t="shared" si="425"/>
        <v>32.81</v>
      </c>
      <c r="O634" s="19" t="str">
        <f t="shared" si="419"/>
        <v xml:space="preserve"> </v>
      </c>
      <c r="P634" s="47">
        <f t="shared" si="418"/>
        <v>1</v>
      </c>
    </row>
    <row r="635" spans="1:16" ht="24" x14ac:dyDescent="0.2">
      <c r="A635" s="1" t="s">
        <v>736</v>
      </c>
      <c r="B635" s="3" t="s">
        <v>916</v>
      </c>
      <c r="C635" s="1" t="s">
        <v>28</v>
      </c>
      <c r="D635" s="27">
        <v>3</v>
      </c>
      <c r="E635" s="27">
        <v>50.87</v>
      </c>
      <c r="F635" s="27">
        <v>152.61000000000001</v>
      </c>
      <c r="G635" s="4"/>
      <c r="H635" s="5">
        <f t="shared" si="420"/>
        <v>0</v>
      </c>
      <c r="I635" s="6"/>
      <c r="J635" s="5">
        <f t="shared" si="421"/>
        <v>0</v>
      </c>
      <c r="K635" s="5">
        <f t="shared" si="422"/>
        <v>0</v>
      </c>
      <c r="L635" s="5">
        <f t="shared" si="423"/>
        <v>0</v>
      </c>
      <c r="M635" s="5">
        <f t="shared" si="424"/>
        <v>3</v>
      </c>
      <c r="N635" s="5">
        <f t="shared" si="425"/>
        <v>152.61000000000001</v>
      </c>
      <c r="O635" s="19" t="str">
        <f t="shared" si="419"/>
        <v xml:space="preserve"> </v>
      </c>
      <c r="P635" s="47">
        <f t="shared" si="418"/>
        <v>1</v>
      </c>
    </row>
    <row r="636" spans="1:16" ht="24" x14ac:dyDescent="0.2">
      <c r="A636" s="1" t="s">
        <v>737</v>
      </c>
      <c r="B636" s="3" t="s">
        <v>915</v>
      </c>
      <c r="C636" s="1" t="s">
        <v>28</v>
      </c>
      <c r="D636" s="27">
        <v>4</v>
      </c>
      <c r="E636" s="27">
        <v>65</v>
      </c>
      <c r="F636" s="27">
        <v>260</v>
      </c>
      <c r="G636" s="4"/>
      <c r="H636" s="5">
        <f t="shared" si="420"/>
        <v>0</v>
      </c>
      <c r="I636" s="6"/>
      <c r="J636" s="5">
        <f t="shared" si="421"/>
        <v>0</v>
      </c>
      <c r="K636" s="5">
        <f t="shared" si="422"/>
        <v>0</v>
      </c>
      <c r="L636" s="5">
        <f t="shared" si="423"/>
        <v>0</v>
      </c>
      <c r="M636" s="5">
        <f t="shared" si="424"/>
        <v>4</v>
      </c>
      <c r="N636" s="5">
        <f t="shared" si="425"/>
        <v>260</v>
      </c>
      <c r="O636" s="19" t="str">
        <f t="shared" si="419"/>
        <v xml:space="preserve"> </v>
      </c>
      <c r="P636" s="47">
        <f t="shared" si="418"/>
        <v>1</v>
      </c>
    </row>
    <row r="637" spans="1:16" ht="24" x14ac:dyDescent="0.2">
      <c r="A637" s="1" t="s">
        <v>738</v>
      </c>
      <c r="B637" s="7" t="s">
        <v>885</v>
      </c>
      <c r="C637" s="1" t="s">
        <v>28</v>
      </c>
      <c r="D637" s="27">
        <v>5</v>
      </c>
      <c r="E637" s="27">
        <v>24</v>
      </c>
      <c r="F637" s="27">
        <v>120</v>
      </c>
      <c r="G637" s="4"/>
      <c r="H637" s="5">
        <f t="shared" si="420"/>
        <v>0</v>
      </c>
      <c r="I637" s="6"/>
      <c r="J637" s="5">
        <f t="shared" si="421"/>
        <v>0</v>
      </c>
      <c r="K637" s="5">
        <f t="shared" si="422"/>
        <v>0</v>
      </c>
      <c r="L637" s="5">
        <f t="shared" si="423"/>
        <v>0</v>
      </c>
      <c r="M637" s="5">
        <f t="shared" si="424"/>
        <v>5</v>
      </c>
      <c r="N637" s="5">
        <f t="shared" si="425"/>
        <v>120</v>
      </c>
      <c r="O637" s="19" t="str">
        <f t="shared" si="419"/>
        <v xml:space="preserve"> </v>
      </c>
      <c r="P637" s="47">
        <f t="shared" si="418"/>
        <v>1</v>
      </c>
    </row>
    <row r="638" spans="1:16" ht="24" x14ac:dyDescent="0.2">
      <c r="A638" s="1" t="s">
        <v>739</v>
      </c>
      <c r="B638" s="7" t="s">
        <v>886</v>
      </c>
      <c r="C638" s="1" t="s">
        <v>28</v>
      </c>
      <c r="D638" s="27">
        <v>6</v>
      </c>
      <c r="E638" s="27">
        <v>10.79</v>
      </c>
      <c r="F638" s="27">
        <v>64.739999999999995</v>
      </c>
      <c r="G638" s="4"/>
      <c r="H638" s="5">
        <f t="shared" si="420"/>
        <v>0</v>
      </c>
      <c r="I638" s="6"/>
      <c r="J638" s="5">
        <f t="shared" si="421"/>
        <v>0</v>
      </c>
      <c r="K638" s="5">
        <f t="shared" si="422"/>
        <v>0</v>
      </c>
      <c r="L638" s="5">
        <f t="shared" si="423"/>
        <v>0</v>
      </c>
      <c r="M638" s="5">
        <f t="shared" si="424"/>
        <v>6</v>
      </c>
      <c r="N638" s="5">
        <f t="shared" si="425"/>
        <v>64.739999999999995</v>
      </c>
      <c r="O638" s="19" t="str">
        <f t="shared" si="419"/>
        <v xml:space="preserve"> </v>
      </c>
      <c r="P638" s="47">
        <f t="shared" si="418"/>
        <v>1</v>
      </c>
    </row>
    <row r="639" spans="1:16" ht="24" x14ac:dyDescent="0.2">
      <c r="A639" s="1" t="s">
        <v>740</v>
      </c>
      <c r="B639" s="7" t="s">
        <v>887</v>
      </c>
      <c r="C639" s="1" t="s">
        <v>28</v>
      </c>
      <c r="D639" s="27">
        <v>4</v>
      </c>
      <c r="E639" s="27">
        <v>22.62</v>
      </c>
      <c r="F639" s="27">
        <v>90.48</v>
      </c>
      <c r="G639" s="4"/>
      <c r="H639" s="5">
        <f t="shared" si="420"/>
        <v>0</v>
      </c>
      <c r="I639" s="6"/>
      <c r="J639" s="5">
        <f t="shared" si="421"/>
        <v>0</v>
      </c>
      <c r="K639" s="5">
        <f t="shared" si="422"/>
        <v>0</v>
      </c>
      <c r="L639" s="5">
        <f t="shared" si="423"/>
        <v>0</v>
      </c>
      <c r="M639" s="5">
        <f t="shared" si="424"/>
        <v>4</v>
      </c>
      <c r="N639" s="5">
        <f t="shared" si="425"/>
        <v>90.48</v>
      </c>
      <c r="O639" s="19" t="str">
        <f t="shared" si="419"/>
        <v xml:space="preserve"> </v>
      </c>
      <c r="P639" s="47">
        <f t="shared" si="418"/>
        <v>1</v>
      </c>
    </row>
    <row r="640" spans="1:16" ht="24" x14ac:dyDescent="0.2">
      <c r="A640" s="1" t="s">
        <v>741</v>
      </c>
      <c r="B640" s="7" t="s">
        <v>888</v>
      </c>
      <c r="C640" s="1" t="s">
        <v>28</v>
      </c>
      <c r="D640" s="27">
        <v>4</v>
      </c>
      <c r="E640" s="27">
        <v>35.409999999999997</v>
      </c>
      <c r="F640" s="27">
        <v>141.63999999999999</v>
      </c>
      <c r="G640" s="4"/>
      <c r="H640" s="5">
        <f t="shared" si="420"/>
        <v>0</v>
      </c>
      <c r="I640" s="6"/>
      <c r="J640" s="5">
        <f t="shared" si="421"/>
        <v>0</v>
      </c>
      <c r="K640" s="5">
        <f t="shared" si="422"/>
        <v>0</v>
      </c>
      <c r="L640" s="5">
        <f t="shared" si="423"/>
        <v>0</v>
      </c>
      <c r="M640" s="5">
        <f t="shared" si="424"/>
        <v>4</v>
      </c>
      <c r="N640" s="5">
        <f t="shared" si="425"/>
        <v>141.63999999999999</v>
      </c>
      <c r="O640" s="19" t="str">
        <f t="shared" si="419"/>
        <v xml:space="preserve"> </v>
      </c>
      <c r="P640" s="47">
        <f t="shared" si="418"/>
        <v>1</v>
      </c>
    </row>
    <row r="641" spans="1:16" ht="36" x14ac:dyDescent="0.2">
      <c r="A641" s="1" t="s">
        <v>742</v>
      </c>
      <c r="B641" s="7" t="s">
        <v>889</v>
      </c>
      <c r="C641" s="1" t="s">
        <v>68</v>
      </c>
      <c r="D641" s="27">
        <v>47.78</v>
      </c>
      <c r="E641" s="27">
        <v>40.380000000000003</v>
      </c>
      <c r="F641" s="28">
        <v>1929.36</v>
      </c>
      <c r="G641" s="4"/>
      <c r="H641" s="5">
        <f t="shared" si="420"/>
        <v>0</v>
      </c>
      <c r="I641" s="6"/>
      <c r="J641" s="5">
        <f t="shared" si="421"/>
        <v>0</v>
      </c>
      <c r="K641" s="5">
        <f t="shared" si="422"/>
        <v>0</v>
      </c>
      <c r="L641" s="5">
        <f t="shared" si="423"/>
        <v>0</v>
      </c>
      <c r="M641" s="5">
        <f t="shared" si="424"/>
        <v>47.78</v>
      </c>
      <c r="N641" s="5">
        <f t="shared" si="425"/>
        <v>1929.36</v>
      </c>
      <c r="O641" s="19" t="str">
        <f t="shared" si="419"/>
        <v xml:space="preserve"> </v>
      </c>
      <c r="P641" s="47">
        <f t="shared" si="418"/>
        <v>1</v>
      </c>
    </row>
    <row r="642" spans="1:16" ht="34.5" customHeight="1" x14ac:dyDescent="0.2">
      <c r="A642" s="1" t="s">
        <v>743</v>
      </c>
      <c r="B642" s="3" t="s">
        <v>744</v>
      </c>
      <c r="C642" s="1" t="s">
        <v>28</v>
      </c>
      <c r="D642" s="27">
        <v>1</v>
      </c>
      <c r="E642" s="27">
        <v>54.15</v>
      </c>
      <c r="F642" s="27">
        <v>54.15</v>
      </c>
      <c r="G642" s="4"/>
      <c r="H642" s="5">
        <f t="shared" si="420"/>
        <v>0</v>
      </c>
      <c r="I642" s="6"/>
      <c r="J642" s="5">
        <f t="shared" si="421"/>
        <v>0</v>
      </c>
      <c r="K642" s="5">
        <f t="shared" si="422"/>
        <v>0</v>
      </c>
      <c r="L642" s="5">
        <f t="shared" si="423"/>
        <v>0</v>
      </c>
      <c r="M642" s="5">
        <f t="shared" si="424"/>
        <v>1</v>
      </c>
      <c r="N642" s="5">
        <f t="shared" si="425"/>
        <v>54.15</v>
      </c>
      <c r="O642" s="19" t="str">
        <f t="shared" si="419"/>
        <v xml:space="preserve"> </v>
      </c>
      <c r="P642" s="47">
        <f t="shared" si="418"/>
        <v>1</v>
      </c>
    </row>
    <row r="643" spans="1:16" ht="37.5" customHeight="1" x14ac:dyDescent="0.2">
      <c r="A643" s="1" t="s">
        <v>745</v>
      </c>
      <c r="B643" s="3" t="s">
        <v>746</v>
      </c>
      <c r="C643" s="1" t="s">
        <v>28</v>
      </c>
      <c r="D643" s="27">
        <v>5</v>
      </c>
      <c r="E643" s="27">
        <v>47.31</v>
      </c>
      <c r="F643" s="27">
        <v>236.55</v>
      </c>
      <c r="G643" s="4"/>
      <c r="H643" s="5">
        <f t="shared" si="420"/>
        <v>0</v>
      </c>
      <c r="I643" s="6"/>
      <c r="J643" s="5">
        <f t="shared" si="421"/>
        <v>0</v>
      </c>
      <c r="K643" s="5">
        <f t="shared" si="422"/>
        <v>0</v>
      </c>
      <c r="L643" s="5">
        <f t="shared" si="423"/>
        <v>0</v>
      </c>
      <c r="M643" s="5">
        <f t="shared" si="424"/>
        <v>5</v>
      </c>
      <c r="N643" s="5">
        <f t="shared" si="425"/>
        <v>236.55</v>
      </c>
      <c r="O643" s="19" t="str">
        <f t="shared" si="419"/>
        <v xml:space="preserve"> </v>
      </c>
      <c r="P643" s="47">
        <f t="shared" si="418"/>
        <v>1</v>
      </c>
    </row>
    <row r="644" spans="1:16" ht="35.25" customHeight="1" x14ac:dyDescent="0.2">
      <c r="A644" s="1" t="s">
        <v>747</v>
      </c>
      <c r="B644" s="3" t="s">
        <v>748</v>
      </c>
      <c r="C644" s="1" t="s">
        <v>28</v>
      </c>
      <c r="D644" s="27">
        <v>3</v>
      </c>
      <c r="E644" s="27">
        <v>94.9</v>
      </c>
      <c r="F644" s="27">
        <v>284.7</v>
      </c>
      <c r="G644" s="4"/>
      <c r="H644" s="5">
        <f t="shared" si="420"/>
        <v>0</v>
      </c>
      <c r="I644" s="6"/>
      <c r="J644" s="5">
        <f t="shared" si="421"/>
        <v>0</v>
      </c>
      <c r="K644" s="5">
        <f t="shared" si="422"/>
        <v>0</v>
      </c>
      <c r="L644" s="5">
        <f t="shared" si="423"/>
        <v>0</v>
      </c>
      <c r="M644" s="5">
        <f t="shared" si="424"/>
        <v>3</v>
      </c>
      <c r="N644" s="5">
        <f t="shared" si="425"/>
        <v>284.7</v>
      </c>
      <c r="O644" s="19" t="str">
        <f t="shared" si="419"/>
        <v xml:space="preserve"> </v>
      </c>
      <c r="P644" s="47">
        <f t="shared" si="418"/>
        <v>1</v>
      </c>
    </row>
    <row r="645" spans="1:16" ht="38.25" customHeight="1" x14ac:dyDescent="0.2">
      <c r="A645" s="1" t="s">
        <v>749</v>
      </c>
      <c r="B645" s="3" t="s">
        <v>750</v>
      </c>
      <c r="C645" s="1" t="s">
        <v>28</v>
      </c>
      <c r="D645" s="27">
        <v>3</v>
      </c>
      <c r="E645" s="27">
        <v>110.34</v>
      </c>
      <c r="F645" s="27">
        <v>331.02</v>
      </c>
      <c r="G645" s="4"/>
      <c r="H645" s="5">
        <f t="shared" si="420"/>
        <v>0</v>
      </c>
      <c r="I645" s="6"/>
      <c r="J645" s="5">
        <f t="shared" si="421"/>
        <v>0</v>
      </c>
      <c r="K645" s="5">
        <f t="shared" si="422"/>
        <v>0</v>
      </c>
      <c r="L645" s="5">
        <f t="shared" si="423"/>
        <v>0</v>
      </c>
      <c r="M645" s="5">
        <f t="shared" si="424"/>
        <v>3</v>
      </c>
      <c r="N645" s="5">
        <f t="shared" si="425"/>
        <v>331.02</v>
      </c>
      <c r="O645" s="19" t="str">
        <f t="shared" si="419"/>
        <v xml:space="preserve"> </v>
      </c>
      <c r="P645" s="47">
        <f t="shared" si="418"/>
        <v>1</v>
      </c>
    </row>
    <row r="646" spans="1:16" ht="38.25" customHeight="1" x14ac:dyDescent="0.2">
      <c r="A646" s="1" t="s">
        <v>751</v>
      </c>
      <c r="B646" s="3" t="s">
        <v>752</v>
      </c>
      <c r="C646" s="1" t="s">
        <v>28</v>
      </c>
      <c r="D646" s="27">
        <v>3</v>
      </c>
      <c r="E646" s="27">
        <v>16.489999999999998</v>
      </c>
      <c r="F646" s="27">
        <v>49.47</v>
      </c>
      <c r="G646" s="4"/>
      <c r="H646" s="5">
        <f t="shared" si="420"/>
        <v>0</v>
      </c>
      <c r="I646" s="6"/>
      <c r="J646" s="5">
        <f t="shared" si="421"/>
        <v>0</v>
      </c>
      <c r="K646" s="5">
        <f t="shared" si="422"/>
        <v>0</v>
      </c>
      <c r="L646" s="5">
        <f t="shared" si="423"/>
        <v>0</v>
      </c>
      <c r="M646" s="5">
        <f t="shared" si="424"/>
        <v>3</v>
      </c>
      <c r="N646" s="5">
        <f t="shared" si="425"/>
        <v>49.47</v>
      </c>
      <c r="O646" s="19" t="str">
        <f t="shared" si="419"/>
        <v xml:space="preserve"> </v>
      </c>
      <c r="P646" s="47">
        <f t="shared" si="418"/>
        <v>1</v>
      </c>
    </row>
    <row r="647" spans="1:16" ht="37.5" customHeight="1" x14ac:dyDescent="0.2">
      <c r="A647" s="1" t="s">
        <v>753</v>
      </c>
      <c r="B647" s="3" t="s">
        <v>1016</v>
      </c>
      <c r="C647" s="1" t="s">
        <v>28</v>
      </c>
      <c r="D647" s="27">
        <v>5</v>
      </c>
      <c r="E647" s="27">
        <v>51.33</v>
      </c>
      <c r="F647" s="27">
        <v>256.64999999999998</v>
      </c>
      <c r="G647" s="4"/>
      <c r="H647" s="5">
        <f t="shared" si="420"/>
        <v>0</v>
      </c>
      <c r="I647" s="6"/>
      <c r="J647" s="5">
        <f t="shared" si="421"/>
        <v>0</v>
      </c>
      <c r="K647" s="5">
        <f t="shared" si="422"/>
        <v>0</v>
      </c>
      <c r="L647" s="5">
        <f t="shared" si="423"/>
        <v>0</v>
      </c>
      <c r="M647" s="5">
        <f t="shared" si="424"/>
        <v>5</v>
      </c>
      <c r="N647" s="5">
        <f t="shared" si="425"/>
        <v>256.64999999999998</v>
      </c>
      <c r="O647" s="19" t="str">
        <f t="shared" si="419"/>
        <v xml:space="preserve"> </v>
      </c>
      <c r="P647" s="47">
        <f t="shared" si="418"/>
        <v>1</v>
      </c>
    </row>
    <row r="648" spans="1:16" ht="29.25" customHeight="1" x14ac:dyDescent="0.2">
      <c r="A648" s="1" t="s">
        <v>754</v>
      </c>
      <c r="B648" s="3" t="s">
        <v>755</v>
      </c>
      <c r="C648" s="1" t="s">
        <v>28</v>
      </c>
      <c r="D648" s="27">
        <v>2</v>
      </c>
      <c r="E648" s="27">
        <v>498.34</v>
      </c>
      <c r="F648" s="27">
        <v>996.68</v>
      </c>
      <c r="G648" s="4"/>
      <c r="H648" s="5">
        <f t="shared" si="420"/>
        <v>0</v>
      </c>
      <c r="I648" s="6"/>
      <c r="J648" s="5">
        <f t="shared" si="421"/>
        <v>0</v>
      </c>
      <c r="K648" s="5">
        <f t="shared" si="422"/>
        <v>0</v>
      </c>
      <c r="L648" s="5">
        <f t="shared" si="423"/>
        <v>0</v>
      </c>
      <c r="M648" s="5">
        <f t="shared" si="424"/>
        <v>2</v>
      </c>
      <c r="N648" s="5">
        <f t="shared" si="425"/>
        <v>996.68</v>
      </c>
      <c r="O648" s="19" t="str">
        <f t="shared" si="419"/>
        <v xml:space="preserve"> </v>
      </c>
      <c r="P648" s="47">
        <f t="shared" si="418"/>
        <v>1</v>
      </c>
    </row>
    <row r="649" spans="1:16" ht="36" x14ac:dyDescent="0.2">
      <c r="A649" s="1" t="s">
        <v>756</v>
      </c>
      <c r="B649" s="3" t="s">
        <v>914</v>
      </c>
      <c r="C649" s="1" t="s">
        <v>28</v>
      </c>
      <c r="D649" s="27">
        <v>1</v>
      </c>
      <c r="E649" s="27">
        <v>589.9</v>
      </c>
      <c r="F649" s="27">
        <v>589.9</v>
      </c>
      <c r="G649" s="4"/>
      <c r="H649" s="5">
        <f t="shared" si="420"/>
        <v>0</v>
      </c>
      <c r="I649" s="6"/>
      <c r="J649" s="5">
        <f t="shared" si="421"/>
        <v>0</v>
      </c>
      <c r="K649" s="5">
        <f t="shared" si="422"/>
        <v>0</v>
      </c>
      <c r="L649" s="5">
        <f t="shared" si="423"/>
        <v>0</v>
      </c>
      <c r="M649" s="5">
        <f t="shared" si="424"/>
        <v>1</v>
      </c>
      <c r="N649" s="5">
        <f t="shared" si="425"/>
        <v>589.9</v>
      </c>
      <c r="O649" s="19" t="str">
        <f t="shared" si="419"/>
        <v xml:space="preserve"> </v>
      </c>
      <c r="P649" s="47">
        <f t="shared" si="418"/>
        <v>1</v>
      </c>
    </row>
    <row r="650" spans="1:16" x14ac:dyDescent="0.2">
      <c r="A650" s="1" t="s">
        <v>757</v>
      </c>
      <c r="B650" s="3" t="s">
        <v>758</v>
      </c>
      <c r="C650" s="1" t="s">
        <v>28</v>
      </c>
      <c r="D650" s="27">
        <v>2</v>
      </c>
      <c r="E650" s="27">
        <v>722.83</v>
      </c>
      <c r="F650" s="28">
        <v>1445.66</v>
      </c>
      <c r="G650" s="4"/>
      <c r="H650" s="5">
        <f t="shared" si="420"/>
        <v>0</v>
      </c>
      <c r="I650" s="6"/>
      <c r="J650" s="5">
        <f t="shared" si="421"/>
        <v>0</v>
      </c>
      <c r="K650" s="5">
        <f t="shared" si="422"/>
        <v>0</v>
      </c>
      <c r="L650" s="5">
        <f t="shared" si="423"/>
        <v>0</v>
      </c>
      <c r="M650" s="5">
        <f t="shared" si="424"/>
        <v>2</v>
      </c>
      <c r="N650" s="5">
        <f t="shared" si="425"/>
        <v>1445.66</v>
      </c>
      <c r="O650" s="19" t="str">
        <f t="shared" si="419"/>
        <v xml:space="preserve"> </v>
      </c>
      <c r="P650" s="47">
        <f t="shared" si="418"/>
        <v>1</v>
      </c>
    </row>
    <row r="651" spans="1:16" ht="13.5" thickBot="1" x14ac:dyDescent="0.25">
      <c r="A651" s="1" t="s">
        <v>759</v>
      </c>
      <c r="B651" s="3" t="s">
        <v>760</v>
      </c>
      <c r="C651" s="1" t="s">
        <v>28</v>
      </c>
      <c r="D651" s="27">
        <v>2</v>
      </c>
      <c r="E651" s="27">
        <v>54.03</v>
      </c>
      <c r="F651" s="27">
        <v>108.06</v>
      </c>
      <c r="G651" s="4"/>
      <c r="H651" s="5">
        <f t="shared" si="420"/>
        <v>0</v>
      </c>
      <c r="I651" s="6"/>
      <c r="J651" s="5">
        <f t="shared" si="421"/>
        <v>0</v>
      </c>
      <c r="K651" s="5">
        <f t="shared" si="422"/>
        <v>0</v>
      </c>
      <c r="L651" s="5">
        <f t="shared" si="423"/>
        <v>0</v>
      </c>
      <c r="M651" s="5">
        <f t="shared" si="424"/>
        <v>2</v>
      </c>
      <c r="N651" s="5">
        <f t="shared" si="425"/>
        <v>108.06</v>
      </c>
      <c r="O651" s="19" t="str">
        <f t="shared" si="419"/>
        <v xml:space="preserve"> </v>
      </c>
      <c r="P651" s="47">
        <f t="shared" si="418"/>
        <v>1</v>
      </c>
    </row>
    <row r="652" spans="1:16" x14ac:dyDescent="0.2">
      <c r="A652" s="110" t="s">
        <v>890</v>
      </c>
      <c r="B652" s="111"/>
      <c r="C652" s="111"/>
      <c r="D652" s="111"/>
      <c r="E652" s="112"/>
      <c r="F652" s="40">
        <f>F13+F21</f>
        <v>1545571.27</v>
      </c>
      <c r="G652" s="41"/>
      <c r="H652" s="40">
        <f>H13+H21</f>
        <v>0</v>
      </c>
      <c r="I652" s="41"/>
      <c r="J652" s="40">
        <f>J13+J21</f>
        <v>104302.26</v>
      </c>
      <c r="K652" s="42"/>
      <c r="L652" s="40">
        <f>L13+L21</f>
        <v>104302.26</v>
      </c>
      <c r="M652" s="42"/>
      <c r="N652" s="40">
        <f>N13+N21</f>
        <v>1441269.0099999998</v>
      </c>
      <c r="O652" s="49">
        <f t="shared" si="419"/>
        <v>6.7484600693955704E-2</v>
      </c>
      <c r="P652" s="51">
        <f t="shared" si="418"/>
        <v>0.9325153993060441</v>
      </c>
    </row>
    <row r="653" spans="1:16" ht="13.5" thickBot="1" x14ac:dyDescent="0.25">
      <c r="A653" s="92" t="s">
        <v>761</v>
      </c>
      <c r="B653" s="93"/>
      <c r="C653" s="93"/>
      <c r="D653" s="93"/>
      <c r="E653" s="94"/>
      <c r="F653" s="43">
        <f>F652/F652</f>
        <v>1</v>
      </c>
      <c r="G653" s="43"/>
      <c r="H653" s="43">
        <f>H652/F652</f>
        <v>0</v>
      </c>
      <c r="I653" s="43"/>
      <c r="J653" s="43">
        <f>J652/F652</f>
        <v>6.7484600693955704E-2</v>
      </c>
      <c r="K653" s="43"/>
      <c r="L653" s="43">
        <f>L652/F652</f>
        <v>6.7484600693955704E-2</v>
      </c>
      <c r="M653" s="43"/>
      <c r="N653" s="43">
        <f>N652/F652</f>
        <v>0.9325153993060441</v>
      </c>
      <c r="O653" s="50"/>
      <c r="P653" s="52"/>
    </row>
    <row r="654" spans="1:16" ht="40.5" customHeight="1" x14ac:dyDescent="0.2">
      <c r="A654" s="95"/>
      <c r="B654" s="96"/>
      <c r="C654" s="96"/>
      <c r="D654" s="96"/>
      <c r="E654" s="97"/>
      <c r="F654" s="98" t="s">
        <v>891</v>
      </c>
      <c r="G654" s="99"/>
      <c r="H654" s="99"/>
      <c r="I654" s="99"/>
      <c r="J654" s="99"/>
      <c r="K654" s="100"/>
      <c r="L654" s="98" t="s">
        <v>892</v>
      </c>
      <c r="M654" s="99"/>
      <c r="N654" s="99"/>
      <c r="O654" s="99"/>
      <c r="P654" s="100"/>
    </row>
    <row r="655" spans="1:16" ht="36" customHeight="1" x14ac:dyDescent="0.2">
      <c r="A655" s="104" t="s">
        <v>1019</v>
      </c>
      <c r="B655" s="105"/>
      <c r="C655" s="105"/>
      <c r="D655" s="105"/>
      <c r="E655" s="106"/>
      <c r="F655" s="101"/>
      <c r="G655" s="102"/>
      <c r="H655" s="102"/>
      <c r="I655" s="102"/>
      <c r="J655" s="102"/>
      <c r="K655" s="103"/>
      <c r="L655" s="101"/>
      <c r="M655" s="102"/>
      <c r="N655" s="102"/>
      <c r="O655" s="102"/>
      <c r="P655" s="103"/>
    </row>
  </sheetData>
  <mergeCells count="52">
    <mergeCell ref="I3:P3"/>
    <mergeCell ref="J4:L4"/>
    <mergeCell ref="K5:L5"/>
    <mergeCell ref="A6:M6"/>
    <mergeCell ref="A1:B2"/>
    <mergeCell ref="G1:H1"/>
    <mergeCell ref="C2:F2"/>
    <mergeCell ref="G2:H2"/>
    <mergeCell ref="A3:B3"/>
    <mergeCell ref="C3:F3"/>
    <mergeCell ref="A4:B4"/>
    <mergeCell ref="C4:D4"/>
    <mergeCell ref="E4:E5"/>
    <mergeCell ref="F4:H4"/>
    <mergeCell ref="C1:F1"/>
    <mergeCell ref="I1:J2"/>
    <mergeCell ref="K1:L2"/>
    <mergeCell ref="M1:N2"/>
    <mergeCell ref="O1:P2"/>
    <mergeCell ref="A653:E653"/>
    <mergeCell ref="A654:E654"/>
    <mergeCell ref="F654:K655"/>
    <mergeCell ref="L654:P655"/>
    <mergeCell ref="A655:E655"/>
    <mergeCell ref="I11:J11"/>
    <mergeCell ref="K11:L11"/>
    <mergeCell ref="M11:N11"/>
    <mergeCell ref="O11:P11"/>
    <mergeCell ref="A652:E652"/>
    <mergeCell ref="A11:A12"/>
    <mergeCell ref="B11:B12"/>
    <mergeCell ref="C11:C12"/>
    <mergeCell ref="D11:F11"/>
    <mergeCell ref="G11:H11"/>
    <mergeCell ref="N6:P10"/>
    <mergeCell ref="A7:M7"/>
    <mergeCell ref="A8:B8"/>
    <mergeCell ref="C8:J8"/>
    <mergeCell ref="K8:M8"/>
    <mergeCell ref="A9:B10"/>
    <mergeCell ref="C9:J10"/>
    <mergeCell ref="K9:M10"/>
    <mergeCell ref="A5:B5"/>
    <mergeCell ref="C5:D5"/>
    <mergeCell ref="F5:G5"/>
    <mergeCell ref="M5:N5"/>
    <mergeCell ref="O5:P5"/>
    <mergeCell ref="O652:O653"/>
    <mergeCell ref="P652:P653"/>
    <mergeCell ref="I4:I5"/>
    <mergeCell ref="M4:N4"/>
    <mergeCell ref="O4:P4"/>
  </mergeCells>
  <conditionalFormatting sqref="I16:J16">
    <cfRule type="cellIs" dxfId="115" priority="167" stopIfTrue="1" operator="greaterThan">
      <formula>0</formula>
    </cfRule>
    <cfRule type="cellIs" dxfId="114" priority="169" stopIfTrue="1" operator="greaterThan">
      <formula>0</formula>
    </cfRule>
  </conditionalFormatting>
  <conditionalFormatting sqref="I18:J18">
    <cfRule type="cellIs" dxfId="113" priority="166" stopIfTrue="1" operator="greaterThan">
      <formula>0</formula>
    </cfRule>
    <cfRule type="cellIs" dxfId="112" priority="164" stopIfTrue="1" operator="greaterThan">
      <formula>0</formula>
    </cfRule>
  </conditionalFormatting>
  <conditionalFormatting sqref="I20:J20">
    <cfRule type="cellIs" dxfId="111" priority="163" stopIfTrue="1" operator="greaterThan">
      <formula>0</formula>
    </cfRule>
    <cfRule type="cellIs" dxfId="110" priority="161" stopIfTrue="1" operator="greaterThan">
      <formula>0</formula>
    </cfRule>
  </conditionalFormatting>
  <conditionalFormatting sqref="I24:J29">
    <cfRule type="cellIs" dxfId="109" priority="160" stopIfTrue="1" operator="greaterThan">
      <formula>0</formula>
    </cfRule>
    <cfRule type="cellIs" dxfId="108" priority="158" stopIfTrue="1" operator="greaterThan">
      <formula>0</formula>
    </cfRule>
  </conditionalFormatting>
  <conditionalFormatting sqref="I31:J37">
    <cfRule type="cellIs" dxfId="107" priority="157" stopIfTrue="1" operator="greaterThan">
      <formula>0</formula>
    </cfRule>
    <cfRule type="cellIs" dxfId="106" priority="155" stopIfTrue="1" operator="greaterThan">
      <formula>0</formula>
    </cfRule>
  </conditionalFormatting>
  <conditionalFormatting sqref="I39:J41">
    <cfRule type="cellIs" dxfId="105" priority="154" stopIfTrue="1" operator="greaterThan">
      <formula>0</formula>
    </cfRule>
    <cfRule type="cellIs" dxfId="104" priority="152" stopIfTrue="1" operator="greaterThan">
      <formula>0</formula>
    </cfRule>
  </conditionalFormatting>
  <conditionalFormatting sqref="I43:J43">
    <cfRule type="cellIs" dxfId="103" priority="151" stopIfTrue="1" operator="greaterThan">
      <formula>0</formula>
    </cfRule>
    <cfRule type="cellIs" dxfId="102" priority="149" stopIfTrue="1" operator="greaterThan">
      <formula>0</formula>
    </cfRule>
  </conditionalFormatting>
  <conditionalFormatting sqref="I45:J50">
    <cfRule type="cellIs" dxfId="101" priority="146" stopIfTrue="1" operator="greaterThan">
      <formula>0</formula>
    </cfRule>
    <cfRule type="cellIs" dxfId="100" priority="148" stopIfTrue="1" operator="greaterThan">
      <formula>0</formula>
    </cfRule>
  </conditionalFormatting>
  <conditionalFormatting sqref="I52:J61">
    <cfRule type="cellIs" dxfId="99" priority="145" stopIfTrue="1" operator="greaterThan">
      <formula>0</formula>
    </cfRule>
    <cfRule type="cellIs" dxfId="98" priority="143" stopIfTrue="1" operator="greaterThan">
      <formula>0</formula>
    </cfRule>
  </conditionalFormatting>
  <conditionalFormatting sqref="I63:J68">
    <cfRule type="cellIs" dxfId="97" priority="142" stopIfTrue="1" operator="greaterThan">
      <formula>0</formula>
    </cfRule>
    <cfRule type="cellIs" dxfId="96" priority="140" stopIfTrue="1" operator="greaterThan">
      <formula>0</formula>
    </cfRule>
  </conditionalFormatting>
  <conditionalFormatting sqref="I70:J72">
    <cfRule type="cellIs" dxfId="95" priority="139" stopIfTrue="1" operator="greaterThan">
      <formula>0</formula>
    </cfRule>
    <cfRule type="cellIs" dxfId="94" priority="137" stopIfTrue="1" operator="greaterThan">
      <formula>0</formula>
    </cfRule>
  </conditionalFormatting>
  <conditionalFormatting sqref="I74:J90">
    <cfRule type="cellIs" dxfId="93" priority="136" stopIfTrue="1" operator="greaterThan">
      <formula>0</formula>
    </cfRule>
    <cfRule type="cellIs" dxfId="92" priority="134" stopIfTrue="1" operator="greaterThan">
      <formula>0</formula>
    </cfRule>
  </conditionalFormatting>
  <conditionalFormatting sqref="I92:J96">
    <cfRule type="cellIs" dxfId="91" priority="133" stopIfTrue="1" operator="greaterThan">
      <formula>0</formula>
    </cfRule>
    <cfRule type="cellIs" dxfId="90" priority="131" stopIfTrue="1" operator="greaterThan">
      <formula>0</formula>
    </cfRule>
  </conditionalFormatting>
  <conditionalFormatting sqref="I98:J103">
    <cfRule type="cellIs" dxfId="89" priority="130" stopIfTrue="1" operator="greaterThan">
      <formula>0</formula>
    </cfRule>
    <cfRule type="cellIs" dxfId="88" priority="128" stopIfTrue="1" operator="greaterThan">
      <formula>0</formula>
    </cfRule>
  </conditionalFormatting>
  <conditionalFormatting sqref="I106:J135">
    <cfRule type="cellIs" dxfId="87" priority="125" stopIfTrue="1" operator="greaterThan">
      <formula>0</formula>
    </cfRule>
    <cfRule type="cellIs" dxfId="86" priority="127" stopIfTrue="1" operator="greaterThan">
      <formula>0</formula>
    </cfRule>
  </conditionalFormatting>
  <conditionalFormatting sqref="I137:J148">
    <cfRule type="cellIs" dxfId="85" priority="122" stopIfTrue="1" operator="greaterThan">
      <formula>0</formula>
    </cfRule>
    <cfRule type="cellIs" dxfId="84" priority="124" stopIfTrue="1" operator="greaterThan">
      <formula>0</formula>
    </cfRule>
  </conditionalFormatting>
  <conditionalFormatting sqref="I150:J155">
    <cfRule type="cellIs" dxfId="83" priority="121" stopIfTrue="1" operator="greaterThan">
      <formula>0</formula>
    </cfRule>
    <cfRule type="cellIs" dxfId="82" priority="119" stopIfTrue="1" operator="greaterThan">
      <formula>0</formula>
    </cfRule>
  </conditionalFormatting>
  <conditionalFormatting sqref="I158:J158">
    <cfRule type="cellIs" dxfId="81" priority="118" stopIfTrue="1" operator="greaterThan">
      <formula>0</formula>
    </cfRule>
    <cfRule type="cellIs" dxfId="80" priority="116" stopIfTrue="1" operator="greaterThan">
      <formula>0</formula>
    </cfRule>
  </conditionalFormatting>
  <conditionalFormatting sqref="I160:J161">
    <cfRule type="cellIs" dxfId="79" priority="115" stopIfTrue="1" operator="greaterThan">
      <formula>0</formula>
    </cfRule>
    <cfRule type="cellIs" dxfId="78" priority="113" stopIfTrue="1" operator="greaterThan">
      <formula>0</formula>
    </cfRule>
  </conditionalFormatting>
  <conditionalFormatting sqref="I163:J173">
    <cfRule type="cellIs" dxfId="77" priority="112" stopIfTrue="1" operator="greaterThan">
      <formula>0</formula>
    </cfRule>
    <cfRule type="cellIs" dxfId="76" priority="110" stopIfTrue="1" operator="greaterThan">
      <formula>0</formula>
    </cfRule>
  </conditionalFormatting>
  <conditionalFormatting sqref="I175:J183">
    <cfRule type="cellIs" dxfId="75" priority="109" stopIfTrue="1" operator="greaterThan">
      <formula>0</formula>
    </cfRule>
    <cfRule type="cellIs" dxfId="74" priority="107" stopIfTrue="1" operator="greaterThan">
      <formula>0</formula>
    </cfRule>
  </conditionalFormatting>
  <conditionalFormatting sqref="I185:J186">
    <cfRule type="cellIs" dxfId="73" priority="106" stopIfTrue="1" operator="greaterThan">
      <formula>0</formula>
    </cfRule>
    <cfRule type="cellIs" dxfId="72" priority="104" stopIfTrue="1" operator="greaterThan">
      <formula>0</formula>
    </cfRule>
  </conditionalFormatting>
  <conditionalFormatting sqref="I188:J191">
    <cfRule type="cellIs" dxfId="71" priority="103" stopIfTrue="1" operator="greaterThan">
      <formula>0</formula>
    </cfRule>
    <cfRule type="cellIs" dxfId="70" priority="101" stopIfTrue="1" operator="greaterThan">
      <formula>0</formula>
    </cfRule>
  </conditionalFormatting>
  <conditionalFormatting sqref="I194:J199">
    <cfRule type="cellIs" dxfId="69" priority="100" stopIfTrue="1" operator="greaterThan">
      <formula>0</formula>
    </cfRule>
    <cfRule type="cellIs" dxfId="68" priority="98" stopIfTrue="1" operator="greaterThan">
      <formula>0</formula>
    </cfRule>
  </conditionalFormatting>
  <conditionalFormatting sqref="I201:J205">
    <cfRule type="cellIs" dxfId="67" priority="97" stopIfTrue="1" operator="greaterThan">
      <formula>0</formula>
    </cfRule>
    <cfRule type="cellIs" dxfId="66" priority="95" stopIfTrue="1" operator="greaterThan">
      <formula>0</formula>
    </cfRule>
  </conditionalFormatting>
  <conditionalFormatting sqref="I208:J216">
    <cfRule type="cellIs" dxfId="65" priority="94" stopIfTrue="1" operator="greaterThan">
      <formula>0</formula>
    </cfRule>
    <cfRule type="cellIs" dxfId="64" priority="92" stopIfTrue="1" operator="greaterThan">
      <formula>0</formula>
    </cfRule>
  </conditionalFormatting>
  <conditionalFormatting sqref="I218:J220">
    <cfRule type="cellIs" dxfId="63" priority="91" stopIfTrue="1" operator="greaterThan">
      <formula>0</formula>
    </cfRule>
    <cfRule type="cellIs" dxfId="62" priority="89" stopIfTrue="1" operator="greaterThan">
      <formula>0</formula>
    </cfRule>
  </conditionalFormatting>
  <conditionalFormatting sqref="I222:J222">
    <cfRule type="cellIs" dxfId="61" priority="88" stopIfTrue="1" operator="greaterThan">
      <formula>0</formula>
    </cfRule>
    <cfRule type="cellIs" dxfId="60" priority="86" stopIfTrue="1" operator="greaterThan">
      <formula>0</formula>
    </cfRule>
  </conditionalFormatting>
  <conditionalFormatting sqref="I225:J227">
    <cfRule type="cellIs" dxfId="59" priority="85" stopIfTrue="1" operator="greaterThan">
      <formula>0</formula>
    </cfRule>
    <cfRule type="cellIs" dxfId="58" priority="83" stopIfTrue="1" operator="greaterThan">
      <formula>0</formula>
    </cfRule>
  </conditionalFormatting>
  <conditionalFormatting sqref="I229:J230">
    <cfRule type="cellIs" dxfId="57" priority="80" stopIfTrue="1" operator="greaterThan">
      <formula>0</formula>
    </cfRule>
    <cfRule type="cellIs" dxfId="56" priority="82" stopIfTrue="1" operator="greaterThan">
      <formula>0</formula>
    </cfRule>
  </conditionalFormatting>
  <conditionalFormatting sqref="I232:J234">
    <cfRule type="cellIs" dxfId="55" priority="79" stopIfTrue="1" operator="greaterThan">
      <formula>0</formula>
    </cfRule>
    <cfRule type="cellIs" dxfId="54" priority="77" stopIfTrue="1" operator="greaterThan">
      <formula>0</formula>
    </cfRule>
  </conditionalFormatting>
  <conditionalFormatting sqref="I236:J237">
    <cfRule type="cellIs" dxfId="53" priority="76" stopIfTrue="1" operator="greaterThan">
      <formula>0</formula>
    </cfRule>
    <cfRule type="cellIs" dxfId="52" priority="74" stopIfTrue="1" operator="greaterThan">
      <formula>0</formula>
    </cfRule>
  </conditionalFormatting>
  <conditionalFormatting sqref="I239:J240">
    <cfRule type="cellIs" dxfId="51" priority="73" stopIfTrue="1" operator="greaterThan">
      <formula>0</formula>
    </cfRule>
    <cfRule type="cellIs" dxfId="50" priority="71" stopIfTrue="1" operator="greaterThan">
      <formula>0</formula>
    </cfRule>
  </conditionalFormatting>
  <conditionalFormatting sqref="I243:J247">
    <cfRule type="cellIs" dxfId="49" priority="70" stopIfTrue="1" operator="greaterThan">
      <formula>0</formula>
    </cfRule>
    <cfRule type="cellIs" dxfId="48" priority="68" stopIfTrue="1" operator="greaterThan">
      <formula>0</formula>
    </cfRule>
  </conditionalFormatting>
  <conditionalFormatting sqref="I249:J249">
    <cfRule type="cellIs" dxfId="47" priority="67" stopIfTrue="1" operator="greaterThan">
      <formula>0</formula>
    </cfRule>
    <cfRule type="cellIs" dxfId="46" priority="65" stopIfTrue="1" operator="greaterThan">
      <formula>0</formula>
    </cfRule>
  </conditionalFormatting>
  <conditionalFormatting sqref="I251:J252">
    <cfRule type="cellIs" dxfId="45" priority="62" stopIfTrue="1" operator="greaterThan">
      <formula>0</formula>
    </cfRule>
    <cfRule type="cellIs" dxfId="44" priority="64" stopIfTrue="1" operator="greaterThan">
      <formula>0</formula>
    </cfRule>
  </conditionalFormatting>
  <conditionalFormatting sqref="I254:J275">
    <cfRule type="cellIs" dxfId="43" priority="61" stopIfTrue="1" operator="greaterThan">
      <formula>0</formula>
    </cfRule>
    <cfRule type="cellIs" dxfId="42" priority="59" stopIfTrue="1" operator="greaterThan">
      <formula>0</formula>
    </cfRule>
  </conditionalFormatting>
  <conditionalFormatting sqref="I277:J292">
    <cfRule type="cellIs" dxfId="41" priority="58" stopIfTrue="1" operator="greaterThan">
      <formula>0</formula>
    </cfRule>
    <cfRule type="cellIs" dxfId="40" priority="56" stopIfTrue="1" operator="greaterThan">
      <formula>0</formula>
    </cfRule>
  </conditionalFormatting>
  <conditionalFormatting sqref="I295:J298">
    <cfRule type="cellIs" dxfId="39" priority="55" stopIfTrue="1" operator="greaterThan">
      <formula>0</formula>
    </cfRule>
    <cfRule type="cellIs" dxfId="38" priority="53" stopIfTrue="1" operator="greaterThan">
      <formula>0</formula>
    </cfRule>
  </conditionalFormatting>
  <conditionalFormatting sqref="I300:J311">
    <cfRule type="cellIs" dxfId="37" priority="52" stopIfTrue="1" operator="greaterThan">
      <formula>0</formula>
    </cfRule>
    <cfRule type="cellIs" dxfId="36" priority="50" stopIfTrue="1" operator="greaterThan">
      <formula>0</formula>
    </cfRule>
  </conditionalFormatting>
  <conditionalFormatting sqref="I313:J317">
    <cfRule type="cellIs" dxfId="35" priority="49" stopIfTrue="1" operator="greaterThan">
      <formula>0</formula>
    </cfRule>
    <cfRule type="cellIs" dxfId="34" priority="47" stopIfTrue="1" operator="greaterThan">
      <formula>0</formula>
    </cfRule>
  </conditionalFormatting>
  <conditionalFormatting sqref="I320:J323">
    <cfRule type="cellIs" dxfId="33" priority="46" stopIfTrue="1" operator="greaterThan">
      <formula>0</formula>
    </cfRule>
    <cfRule type="cellIs" dxfId="32" priority="44" stopIfTrue="1" operator="greaterThan">
      <formula>0</formula>
    </cfRule>
  </conditionalFormatting>
  <conditionalFormatting sqref="I325:J330">
    <cfRule type="cellIs" dxfId="31" priority="41" stopIfTrue="1" operator="greaterThan">
      <formula>0</formula>
    </cfRule>
    <cfRule type="cellIs" dxfId="30" priority="43" stopIfTrue="1" operator="greaterThan">
      <formula>0</formula>
    </cfRule>
  </conditionalFormatting>
  <conditionalFormatting sqref="I332:J334">
    <cfRule type="cellIs" dxfId="29" priority="38" stopIfTrue="1" operator="greaterThan">
      <formula>0</formula>
    </cfRule>
    <cfRule type="cellIs" dxfId="28" priority="40" stopIfTrue="1" operator="greaterThan">
      <formula>0</formula>
    </cfRule>
  </conditionalFormatting>
  <conditionalFormatting sqref="I337:J342">
    <cfRule type="cellIs" dxfId="27" priority="35" stopIfTrue="1" operator="greaterThan">
      <formula>0</formula>
    </cfRule>
    <cfRule type="cellIs" dxfId="26" priority="37" stopIfTrue="1" operator="greaterThan">
      <formula>0</formula>
    </cfRule>
  </conditionalFormatting>
  <conditionalFormatting sqref="I344:J345">
    <cfRule type="cellIs" dxfId="25" priority="34" stopIfTrue="1" operator="greaterThan">
      <formula>0</formula>
    </cfRule>
    <cfRule type="cellIs" dxfId="24" priority="32" stopIfTrue="1" operator="greaterThan">
      <formula>0</formula>
    </cfRule>
  </conditionalFormatting>
  <conditionalFormatting sqref="I347:J365">
    <cfRule type="cellIs" dxfId="23" priority="31" stopIfTrue="1" operator="greaterThan">
      <formula>0</formula>
    </cfRule>
    <cfRule type="cellIs" dxfId="22" priority="29" stopIfTrue="1" operator="greaterThan">
      <formula>0</formula>
    </cfRule>
  </conditionalFormatting>
  <conditionalFormatting sqref="I367:J367">
    <cfRule type="cellIs" dxfId="21" priority="28" stopIfTrue="1" operator="greaterThan">
      <formula>0</formula>
    </cfRule>
    <cfRule type="cellIs" dxfId="20" priority="26" stopIfTrue="1" operator="greaterThan">
      <formula>0</formula>
    </cfRule>
  </conditionalFormatting>
  <conditionalFormatting sqref="I370:J371">
    <cfRule type="cellIs" dxfId="19" priority="25" stopIfTrue="1" operator="greaterThan">
      <formula>0</formula>
    </cfRule>
    <cfRule type="cellIs" dxfId="18" priority="23" stopIfTrue="1" operator="greaterThan">
      <formula>0</formula>
    </cfRule>
  </conditionalFormatting>
  <conditionalFormatting sqref="I373:J375">
    <cfRule type="cellIs" dxfId="17" priority="20" stopIfTrue="1" operator="greaterThan">
      <formula>0</formula>
    </cfRule>
    <cfRule type="cellIs" dxfId="16" priority="22" stopIfTrue="1" operator="greaterThan">
      <formula>0</formula>
    </cfRule>
  </conditionalFormatting>
  <conditionalFormatting sqref="I377:J377">
    <cfRule type="cellIs" dxfId="15" priority="19" stopIfTrue="1" operator="greaterThan">
      <formula>0</formula>
    </cfRule>
    <cfRule type="cellIs" dxfId="14" priority="17" stopIfTrue="1" operator="greaterThan">
      <formula>0</formula>
    </cfRule>
  </conditionalFormatting>
  <conditionalFormatting sqref="I379:J398">
    <cfRule type="cellIs" dxfId="13" priority="16" stopIfTrue="1" operator="greaterThan">
      <formula>0</formula>
    </cfRule>
    <cfRule type="cellIs" dxfId="12" priority="14" stopIfTrue="1" operator="greaterThan">
      <formula>0</formula>
    </cfRule>
  </conditionalFormatting>
  <conditionalFormatting sqref="I400:J406">
    <cfRule type="cellIs" dxfId="11" priority="13" stopIfTrue="1" operator="greaterThan">
      <formula>0</formula>
    </cfRule>
    <cfRule type="cellIs" dxfId="10" priority="11" stopIfTrue="1" operator="greaterThan">
      <formula>0</formula>
    </cfRule>
  </conditionalFormatting>
  <conditionalFormatting sqref="I408:J426">
    <cfRule type="cellIs" dxfId="9" priority="10" stopIfTrue="1" operator="greaterThan">
      <formula>0</formula>
    </cfRule>
    <cfRule type="cellIs" dxfId="8" priority="8" stopIfTrue="1" operator="greaterThan">
      <formula>0</formula>
    </cfRule>
  </conditionalFormatting>
  <conditionalFormatting sqref="I429:J484">
    <cfRule type="cellIs" dxfId="7" priority="7" stopIfTrue="1" operator="greaterThan">
      <formula>0</formula>
    </cfRule>
    <cfRule type="cellIs" dxfId="6" priority="5" stopIfTrue="1" operator="greaterThan">
      <formula>0</formula>
    </cfRule>
  </conditionalFormatting>
  <conditionalFormatting sqref="I486:J558 I559">
    <cfRule type="cellIs" dxfId="5" priority="4" stopIfTrue="1" operator="greaterThan">
      <formula>0</formula>
    </cfRule>
  </conditionalFormatting>
  <conditionalFormatting sqref="I560:J566 I567 I568:J570 I571 I572:J575 I576 I577:J583 I584 I585:J595 I596 I597:J616 I617 I618:J651 I486:J558 I559">
    <cfRule type="cellIs" dxfId="4" priority="2" stopIfTrue="1" operator="greaterThan">
      <formula>0</formula>
    </cfRule>
  </conditionalFormatting>
  <conditionalFormatting sqref="I560:J566 I567 I568:J570 I571 I572:J575 I576 I577:J583 I584 I585:J595 I596 I597:J616 I617 I618:J651">
    <cfRule type="cellIs" dxfId="3" priority="1" stopIfTrue="1" operator="greaterThan">
      <formula>0</formula>
    </cfRule>
  </conditionalFormatting>
  <pageMargins left="0.19685039370078741" right="3.937007874015748E-2" top="0.55118110236220474" bottom="0.55118110236220474" header="0.11811023622047245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C220-455A-4A7B-8571-0B82E734DAD9}">
  <dimension ref="A1:Q55"/>
  <sheetViews>
    <sheetView tabSelected="1" view="pageBreakPreview" zoomScale="90" zoomScaleNormal="80" zoomScaleSheetLayoutView="90" workbookViewId="0">
      <pane ySplit="13" topLeftCell="A14" activePane="bottomLeft" state="frozen"/>
      <selection pane="bottomLeft" activeCell="W15" sqref="W15"/>
    </sheetView>
  </sheetViews>
  <sheetFormatPr defaultRowHeight="12.75" x14ac:dyDescent="0.2"/>
  <cols>
    <col min="1" max="1" width="15" style="223" customWidth="1"/>
    <col min="2" max="2" width="50.33203125" style="223" customWidth="1"/>
    <col min="3" max="3" width="5" style="224" customWidth="1"/>
    <col min="4" max="4" width="18" style="225" customWidth="1"/>
    <col min="5" max="5" width="14.5" style="223" customWidth="1"/>
    <col min="6" max="6" width="17" style="223" customWidth="1"/>
    <col min="7" max="7" width="9.1640625" style="223" bestFit="1" customWidth="1"/>
    <col min="8" max="8" width="13.6640625" style="223" customWidth="1"/>
    <col min="9" max="9" width="11.33203125" style="223" customWidth="1"/>
    <col min="10" max="10" width="15" style="223" bestFit="1" customWidth="1"/>
    <col min="11" max="11" width="11.5" style="223" bestFit="1" customWidth="1"/>
    <col min="12" max="12" width="15" style="223" bestFit="1" customWidth="1"/>
    <col min="13" max="13" width="10.83203125" style="223" customWidth="1"/>
    <col min="14" max="14" width="16.5" style="223" bestFit="1" customWidth="1"/>
    <col min="15" max="15" width="11.1640625" style="223" bestFit="1" customWidth="1"/>
    <col min="16" max="16" width="10" style="223" bestFit="1" customWidth="1"/>
    <col min="17" max="17" width="12.5" style="152" bestFit="1" customWidth="1"/>
    <col min="18" max="18" width="15.33203125" style="152" customWidth="1"/>
    <col min="19" max="256" width="9.33203125" style="152"/>
    <col min="257" max="257" width="15" style="152" customWidth="1"/>
    <col min="258" max="258" width="50.33203125" style="152" customWidth="1"/>
    <col min="259" max="259" width="5" style="152" customWidth="1"/>
    <col min="260" max="260" width="18" style="152" customWidth="1"/>
    <col min="261" max="261" width="14.5" style="152" customWidth="1"/>
    <col min="262" max="262" width="17" style="152" customWidth="1"/>
    <col min="263" max="263" width="9.1640625" style="152" bestFit="1" customWidth="1"/>
    <col min="264" max="264" width="13.6640625" style="152" customWidth="1"/>
    <col min="265" max="265" width="11.33203125" style="152" customWidth="1"/>
    <col min="266" max="266" width="15" style="152" bestFit="1" customWidth="1"/>
    <col min="267" max="267" width="11.5" style="152" bestFit="1" customWidth="1"/>
    <col min="268" max="268" width="15" style="152" bestFit="1" customWidth="1"/>
    <col min="269" max="269" width="10.83203125" style="152" customWidth="1"/>
    <col min="270" max="270" width="16.5" style="152" bestFit="1" customWidth="1"/>
    <col min="271" max="271" width="11.1640625" style="152" bestFit="1" customWidth="1"/>
    <col min="272" max="272" width="10" style="152" bestFit="1" customWidth="1"/>
    <col min="273" max="273" width="12.5" style="152" bestFit="1" customWidth="1"/>
    <col min="274" max="274" width="15.33203125" style="152" customWidth="1"/>
    <col min="275" max="512" width="9.33203125" style="152"/>
    <col min="513" max="513" width="15" style="152" customWidth="1"/>
    <col min="514" max="514" width="50.33203125" style="152" customWidth="1"/>
    <col min="515" max="515" width="5" style="152" customWidth="1"/>
    <col min="516" max="516" width="18" style="152" customWidth="1"/>
    <col min="517" max="517" width="14.5" style="152" customWidth="1"/>
    <col min="518" max="518" width="17" style="152" customWidth="1"/>
    <col min="519" max="519" width="9.1640625" style="152" bestFit="1" customWidth="1"/>
    <col min="520" max="520" width="13.6640625" style="152" customWidth="1"/>
    <col min="521" max="521" width="11.33203125" style="152" customWidth="1"/>
    <col min="522" max="522" width="15" style="152" bestFit="1" customWidth="1"/>
    <col min="523" max="523" width="11.5" style="152" bestFit="1" customWidth="1"/>
    <col min="524" max="524" width="15" style="152" bestFit="1" customWidth="1"/>
    <col min="525" max="525" width="10.83203125" style="152" customWidth="1"/>
    <col min="526" max="526" width="16.5" style="152" bestFit="1" customWidth="1"/>
    <col min="527" max="527" width="11.1640625" style="152" bestFit="1" customWidth="1"/>
    <col min="528" max="528" width="10" style="152" bestFit="1" customWidth="1"/>
    <col min="529" max="529" width="12.5" style="152" bestFit="1" customWidth="1"/>
    <col min="530" max="530" width="15.33203125" style="152" customWidth="1"/>
    <col min="531" max="768" width="9.33203125" style="152"/>
    <col min="769" max="769" width="15" style="152" customWidth="1"/>
    <col min="770" max="770" width="50.33203125" style="152" customWidth="1"/>
    <col min="771" max="771" width="5" style="152" customWidth="1"/>
    <col min="772" max="772" width="18" style="152" customWidth="1"/>
    <col min="773" max="773" width="14.5" style="152" customWidth="1"/>
    <col min="774" max="774" width="17" style="152" customWidth="1"/>
    <col min="775" max="775" width="9.1640625" style="152" bestFit="1" customWidth="1"/>
    <col min="776" max="776" width="13.6640625" style="152" customWidth="1"/>
    <col min="777" max="777" width="11.33203125" style="152" customWidth="1"/>
    <col min="778" max="778" width="15" style="152" bestFit="1" customWidth="1"/>
    <col min="779" max="779" width="11.5" style="152" bestFit="1" customWidth="1"/>
    <col min="780" max="780" width="15" style="152" bestFit="1" customWidth="1"/>
    <col min="781" max="781" width="10.83203125" style="152" customWidth="1"/>
    <col min="782" max="782" width="16.5" style="152" bestFit="1" customWidth="1"/>
    <col min="783" max="783" width="11.1640625" style="152" bestFit="1" customWidth="1"/>
    <col min="784" max="784" width="10" style="152" bestFit="1" customWidth="1"/>
    <col min="785" max="785" width="12.5" style="152" bestFit="1" customWidth="1"/>
    <col min="786" max="786" width="15.33203125" style="152" customWidth="1"/>
    <col min="787" max="1024" width="9.33203125" style="152"/>
    <col min="1025" max="1025" width="15" style="152" customWidth="1"/>
    <col min="1026" max="1026" width="50.33203125" style="152" customWidth="1"/>
    <col min="1027" max="1027" width="5" style="152" customWidth="1"/>
    <col min="1028" max="1028" width="18" style="152" customWidth="1"/>
    <col min="1029" max="1029" width="14.5" style="152" customWidth="1"/>
    <col min="1030" max="1030" width="17" style="152" customWidth="1"/>
    <col min="1031" max="1031" width="9.1640625" style="152" bestFit="1" customWidth="1"/>
    <col min="1032" max="1032" width="13.6640625" style="152" customWidth="1"/>
    <col min="1033" max="1033" width="11.33203125" style="152" customWidth="1"/>
    <col min="1034" max="1034" width="15" style="152" bestFit="1" customWidth="1"/>
    <col min="1035" max="1035" width="11.5" style="152" bestFit="1" customWidth="1"/>
    <col min="1036" max="1036" width="15" style="152" bestFit="1" customWidth="1"/>
    <col min="1037" max="1037" width="10.83203125" style="152" customWidth="1"/>
    <col min="1038" max="1038" width="16.5" style="152" bestFit="1" customWidth="1"/>
    <col min="1039" max="1039" width="11.1640625" style="152" bestFit="1" customWidth="1"/>
    <col min="1040" max="1040" width="10" style="152" bestFit="1" customWidth="1"/>
    <col min="1041" max="1041" width="12.5" style="152" bestFit="1" customWidth="1"/>
    <col min="1042" max="1042" width="15.33203125" style="152" customWidth="1"/>
    <col min="1043" max="1280" width="9.33203125" style="152"/>
    <col min="1281" max="1281" width="15" style="152" customWidth="1"/>
    <col min="1282" max="1282" width="50.33203125" style="152" customWidth="1"/>
    <col min="1283" max="1283" width="5" style="152" customWidth="1"/>
    <col min="1284" max="1284" width="18" style="152" customWidth="1"/>
    <col min="1285" max="1285" width="14.5" style="152" customWidth="1"/>
    <col min="1286" max="1286" width="17" style="152" customWidth="1"/>
    <col min="1287" max="1287" width="9.1640625" style="152" bestFit="1" customWidth="1"/>
    <col min="1288" max="1288" width="13.6640625" style="152" customWidth="1"/>
    <col min="1289" max="1289" width="11.33203125" style="152" customWidth="1"/>
    <col min="1290" max="1290" width="15" style="152" bestFit="1" customWidth="1"/>
    <col min="1291" max="1291" width="11.5" style="152" bestFit="1" customWidth="1"/>
    <col min="1292" max="1292" width="15" style="152" bestFit="1" customWidth="1"/>
    <col min="1293" max="1293" width="10.83203125" style="152" customWidth="1"/>
    <col min="1294" max="1294" width="16.5" style="152" bestFit="1" customWidth="1"/>
    <col min="1295" max="1295" width="11.1640625" style="152" bestFit="1" customWidth="1"/>
    <col min="1296" max="1296" width="10" style="152" bestFit="1" customWidth="1"/>
    <col min="1297" max="1297" width="12.5" style="152" bestFit="1" customWidth="1"/>
    <col min="1298" max="1298" width="15.33203125" style="152" customWidth="1"/>
    <col min="1299" max="1536" width="9.33203125" style="152"/>
    <col min="1537" max="1537" width="15" style="152" customWidth="1"/>
    <col min="1538" max="1538" width="50.33203125" style="152" customWidth="1"/>
    <col min="1539" max="1539" width="5" style="152" customWidth="1"/>
    <col min="1540" max="1540" width="18" style="152" customWidth="1"/>
    <col min="1541" max="1541" width="14.5" style="152" customWidth="1"/>
    <col min="1542" max="1542" width="17" style="152" customWidth="1"/>
    <col min="1543" max="1543" width="9.1640625" style="152" bestFit="1" customWidth="1"/>
    <col min="1544" max="1544" width="13.6640625" style="152" customWidth="1"/>
    <col min="1545" max="1545" width="11.33203125" style="152" customWidth="1"/>
    <col min="1546" max="1546" width="15" style="152" bestFit="1" customWidth="1"/>
    <col min="1547" max="1547" width="11.5" style="152" bestFit="1" customWidth="1"/>
    <col min="1548" max="1548" width="15" style="152" bestFit="1" customWidth="1"/>
    <col min="1549" max="1549" width="10.83203125" style="152" customWidth="1"/>
    <col min="1550" max="1550" width="16.5" style="152" bestFit="1" customWidth="1"/>
    <col min="1551" max="1551" width="11.1640625" style="152" bestFit="1" customWidth="1"/>
    <col min="1552" max="1552" width="10" style="152" bestFit="1" customWidth="1"/>
    <col min="1553" max="1553" width="12.5" style="152" bestFit="1" customWidth="1"/>
    <col min="1554" max="1554" width="15.33203125" style="152" customWidth="1"/>
    <col min="1555" max="1792" width="9.33203125" style="152"/>
    <col min="1793" max="1793" width="15" style="152" customWidth="1"/>
    <col min="1794" max="1794" width="50.33203125" style="152" customWidth="1"/>
    <col min="1795" max="1795" width="5" style="152" customWidth="1"/>
    <col min="1796" max="1796" width="18" style="152" customWidth="1"/>
    <col min="1797" max="1797" width="14.5" style="152" customWidth="1"/>
    <col min="1798" max="1798" width="17" style="152" customWidth="1"/>
    <col min="1799" max="1799" width="9.1640625" style="152" bestFit="1" customWidth="1"/>
    <col min="1800" max="1800" width="13.6640625" style="152" customWidth="1"/>
    <col min="1801" max="1801" width="11.33203125" style="152" customWidth="1"/>
    <col min="1802" max="1802" width="15" style="152" bestFit="1" customWidth="1"/>
    <col min="1803" max="1803" width="11.5" style="152" bestFit="1" customWidth="1"/>
    <col min="1804" max="1804" width="15" style="152" bestFit="1" customWidth="1"/>
    <col min="1805" max="1805" width="10.83203125" style="152" customWidth="1"/>
    <col min="1806" max="1806" width="16.5" style="152" bestFit="1" customWidth="1"/>
    <col min="1807" max="1807" width="11.1640625" style="152" bestFit="1" customWidth="1"/>
    <col min="1808" max="1808" width="10" style="152" bestFit="1" customWidth="1"/>
    <col min="1809" max="1809" width="12.5" style="152" bestFit="1" customWidth="1"/>
    <col min="1810" max="1810" width="15.33203125" style="152" customWidth="1"/>
    <col min="1811" max="2048" width="9.33203125" style="152"/>
    <col min="2049" max="2049" width="15" style="152" customWidth="1"/>
    <col min="2050" max="2050" width="50.33203125" style="152" customWidth="1"/>
    <col min="2051" max="2051" width="5" style="152" customWidth="1"/>
    <col min="2052" max="2052" width="18" style="152" customWidth="1"/>
    <col min="2053" max="2053" width="14.5" style="152" customWidth="1"/>
    <col min="2054" max="2054" width="17" style="152" customWidth="1"/>
    <col min="2055" max="2055" width="9.1640625" style="152" bestFit="1" customWidth="1"/>
    <col min="2056" max="2056" width="13.6640625" style="152" customWidth="1"/>
    <col min="2057" max="2057" width="11.33203125" style="152" customWidth="1"/>
    <col min="2058" max="2058" width="15" style="152" bestFit="1" customWidth="1"/>
    <col min="2059" max="2059" width="11.5" style="152" bestFit="1" customWidth="1"/>
    <col min="2060" max="2060" width="15" style="152" bestFit="1" customWidth="1"/>
    <col min="2061" max="2061" width="10.83203125" style="152" customWidth="1"/>
    <col min="2062" max="2062" width="16.5" style="152" bestFit="1" customWidth="1"/>
    <col min="2063" max="2063" width="11.1640625" style="152" bestFit="1" customWidth="1"/>
    <col min="2064" max="2064" width="10" style="152" bestFit="1" customWidth="1"/>
    <col min="2065" max="2065" width="12.5" style="152" bestFit="1" customWidth="1"/>
    <col min="2066" max="2066" width="15.33203125" style="152" customWidth="1"/>
    <col min="2067" max="2304" width="9.33203125" style="152"/>
    <col min="2305" max="2305" width="15" style="152" customWidth="1"/>
    <col min="2306" max="2306" width="50.33203125" style="152" customWidth="1"/>
    <col min="2307" max="2307" width="5" style="152" customWidth="1"/>
    <col min="2308" max="2308" width="18" style="152" customWidth="1"/>
    <col min="2309" max="2309" width="14.5" style="152" customWidth="1"/>
    <col min="2310" max="2310" width="17" style="152" customWidth="1"/>
    <col min="2311" max="2311" width="9.1640625" style="152" bestFit="1" customWidth="1"/>
    <col min="2312" max="2312" width="13.6640625" style="152" customWidth="1"/>
    <col min="2313" max="2313" width="11.33203125" style="152" customWidth="1"/>
    <col min="2314" max="2314" width="15" style="152" bestFit="1" customWidth="1"/>
    <col min="2315" max="2315" width="11.5" style="152" bestFit="1" customWidth="1"/>
    <col min="2316" max="2316" width="15" style="152" bestFit="1" customWidth="1"/>
    <col min="2317" max="2317" width="10.83203125" style="152" customWidth="1"/>
    <col min="2318" max="2318" width="16.5" style="152" bestFit="1" customWidth="1"/>
    <col min="2319" max="2319" width="11.1640625" style="152" bestFit="1" customWidth="1"/>
    <col min="2320" max="2320" width="10" style="152" bestFit="1" customWidth="1"/>
    <col min="2321" max="2321" width="12.5" style="152" bestFit="1" customWidth="1"/>
    <col min="2322" max="2322" width="15.33203125" style="152" customWidth="1"/>
    <col min="2323" max="2560" width="9.33203125" style="152"/>
    <col min="2561" max="2561" width="15" style="152" customWidth="1"/>
    <col min="2562" max="2562" width="50.33203125" style="152" customWidth="1"/>
    <col min="2563" max="2563" width="5" style="152" customWidth="1"/>
    <col min="2564" max="2564" width="18" style="152" customWidth="1"/>
    <col min="2565" max="2565" width="14.5" style="152" customWidth="1"/>
    <col min="2566" max="2566" width="17" style="152" customWidth="1"/>
    <col min="2567" max="2567" width="9.1640625" style="152" bestFit="1" customWidth="1"/>
    <col min="2568" max="2568" width="13.6640625" style="152" customWidth="1"/>
    <col min="2569" max="2569" width="11.33203125" style="152" customWidth="1"/>
    <col min="2570" max="2570" width="15" style="152" bestFit="1" customWidth="1"/>
    <col min="2571" max="2571" width="11.5" style="152" bestFit="1" customWidth="1"/>
    <col min="2572" max="2572" width="15" style="152" bestFit="1" customWidth="1"/>
    <col min="2573" max="2573" width="10.83203125" style="152" customWidth="1"/>
    <col min="2574" max="2574" width="16.5" style="152" bestFit="1" customWidth="1"/>
    <col min="2575" max="2575" width="11.1640625" style="152" bestFit="1" customWidth="1"/>
    <col min="2576" max="2576" width="10" style="152" bestFit="1" customWidth="1"/>
    <col min="2577" max="2577" width="12.5" style="152" bestFit="1" customWidth="1"/>
    <col min="2578" max="2578" width="15.33203125" style="152" customWidth="1"/>
    <col min="2579" max="2816" width="9.33203125" style="152"/>
    <col min="2817" max="2817" width="15" style="152" customWidth="1"/>
    <col min="2818" max="2818" width="50.33203125" style="152" customWidth="1"/>
    <col min="2819" max="2819" width="5" style="152" customWidth="1"/>
    <col min="2820" max="2820" width="18" style="152" customWidth="1"/>
    <col min="2821" max="2821" width="14.5" style="152" customWidth="1"/>
    <col min="2822" max="2822" width="17" style="152" customWidth="1"/>
    <col min="2823" max="2823" width="9.1640625" style="152" bestFit="1" customWidth="1"/>
    <col min="2824" max="2824" width="13.6640625" style="152" customWidth="1"/>
    <col min="2825" max="2825" width="11.33203125" style="152" customWidth="1"/>
    <col min="2826" max="2826" width="15" style="152" bestFit="1" customWidth="1"/>
    <col min="2827" max="2827" width="11.5" style="152" bestFit="1" customWidth="1"/>
    <col min="2828" max="2828" width="15" style="152" bestFit="1" customWidth="1"/>
    <col min="2829" max="2829" width="10.83203125" style="152" customWidth="1"/>
    <col min="2830" max="2830" width="16.5" style="152" bestFit="1" customWidth="1"/>
    <col min="2831" max="2831" width="11.1640625" style="152" bestFit="1" customWidth="1"/>
    <col min="2832" max="2832" width="10" style="152" bestFit="1" customWidth="1"/>
    <col min="2833" max="2833" width="12.5" style="152" bestFit="1" customWidth="1"/>
    <col min="2834" max="2834" width="15.33203125" style="152" customWidth="1"/>
    <col min="2835" max="3072" width="9.33203125" style="152"/>
    <col min="3073" max="3073" width="15" style="152" customWidth="1"/>
    <col min="3074" max="3074" width="50.33203125" style="152" customWidth="1"/>
    <col min="3075" max="3075" width="5" style="152" customWidth="1"/>
    <col min="3076" max="3076" width="18" style="152" customWidth="1"/>
    <col min="3077" max="3077" width="14.5" style="152" customWidth="1"/>
    <col min="3078" max="3078" width="17" style="152" customWidth="1"/>
    <col min="3079" max="3079" width="9.1640625" style="152" bestFit="1" customWidth="1"/>
    <col min="3080" max="3080" width="13.6640625" style="152" customWidth="1"/>
    <col min="3081" max="3081" width="11.33203125" style="152" customWidth="1"/>
    <col min="3082" max="3082" width="15" style="152" bestFit="1" customWidth="1"/>
    <col min="3083" max="3083" width="11.5" style="152" bestFit="1" customWidth="1"/>
    <col min="3084" max="3084" width="15" style="152" bestFit="1" customWidth="1"/>
    <col min="3085" max="3085" width="10.83203125" style="152" customWidth="1"/>
    <col min="3086" max="3086" width="16.5" style="152" bestFit="1" customWidth="1"/>
    <col min="3087" max="3087" width="11.1640625" style="152" bestFit="1" customWidth="1"/>
    <col min="3088" max="3088" width="10" style="152" bestFit="1" customWidth="1"/>
    <col min="3089" max="3089" width="12.5" style="152" bestFit="1" customWidth="1"/>
    <col min="3090" max="3090" width="15.33203125" style="152" customWidth="1"/>
    <col min="3091" max="3328" width="9.33203125" style="152"/>
    <col min="3329" max="3329" width="15" style="152" customWidth="1"/>
    <col min="3330" max="3330" width="50.33203125" style="152" customWidth="1"/>
    <col min="3331" max="3331" width="5" style="152" customWidth="1"/>
    <col min="3332" max="3332" width="18" style="152" customWidth="1"/>
    <col min="3333" max="3333" width="14.5" style="152" customWidth="1"/>
    <col min="3334" max="3334" width="17" style="152" customWidth="1"/>
    <col min="3335" max="3335" width="9.1640625" style="152" bestFit="1" customWidth="1"/>
    <col min="3336" max="3336" width="13.6640625" style="152" customWidth="1"/>
    <col min="3337" max="3337" width="11.33203125" style="152" customWidth="1"/>
    <col min="3338" max="3338" width="15" style="152" bestFit="1" customWidth="1"/>
    <col min="3339" max="3339" width="11.5" style="152" bestFit="1" customWidth="1"/>
    <col min="3340" max="3340" width="15" style="152" bestFit="1" customWidth="1"/>
    <col min="3341" max="3341" width="10.83203125" style="152" customWidth="1"/>
    <col min="3342" max="3342" width="16.5" style="152" bestFit="1" customWidth="1"/>
    <col min="3343" max="3343" width="11.1640625" style="152" bestFit="1" customWidth="1"/>
    <col min="3344" max="3344" width="10" style="152" bestFit="1" customWidth="1"/>
    <col min="3345" max="3345" width="12.5" style="152" bestFit="1" customWidth="1"/>
    <col min="3346" max="3346" width="15.33203125" style="152" customWidth="1"/>
    <col min="3347" max="3584" width="9.33203125" style="152"/>
    <col min="3585" max="3585" width="15" style="152" customWidth="1"/>
    <col min="3586" max="3586" width="50.33203125" style="152" customWidth="1"/>
    <col min="3587" max="3587" width="5" style="152" customWidth="1"/>
    <col min="3588" max="3588" width="18" style="152" customWidth="1"/>
    <col min="3589" max="3589" width="14.5" style="152" customWidth="1"/>
    <col min="3590" max="3590" width="17" style="152" customWidth="1"/>
    <col min="3591" max="3591" width="9.1640625" style="152" bestFit="1" customWidth="1"/>
    <col min="3592" max="3592" width="13.6640625" style="152" customWidth="1"/>
    <col min="3593" max="3593" width="11.33203125" style="152" customWidth="1"/>
    <col min="3594" max="3594" width="15" style="152" bestFit="1" customWidth="1"/>
    <col min="3595" max="3595" width="11.5" style="152" bestFit="1" customWidth="1"/>
    <col min="3596" max="3596" width="15" style="152" bestFit="1" customWidth="1"/>
    <col min="3597" max="3597" width="10.83203125" style="152" customWidth="1"/>
    <col min="3598" max="3598" width="16.5" style="152" bestFit="1" customWidth="1"/>
    <col min="3599" max="3599" width="11.1640625" style="152" bestFit="1" customWidth="1"/>
    <col min="3600" max="3600" width="10" style="152" bestFit="1" customWidth="1"/>
    <col min="3601" max="3601" width="12.5" style="152" bestFit="1" customWidth="1"/>
    <col min="3602" max="3602" width="15.33203125" style="152" customWidth="1"/>
    <col min="3603" max="3840" width="9.33203125" style="152"/>
    <col min="3841" max="3841" width="15" style="152" customWidth="1"/>
    <col min="3842" max="3842" width="50.33203125" style="152" customWidth="1"/>
    <col min="3843" max="3843" width="5" style="152" customWidth="1"/>
    <col min="3844" max="3844" width="18" style="152" customWidth="1"/>
    <col min="3845" max="3845" width="14.5" style="152" customWidth="1"/>
    <col min="3846" max="3846" width="17" style="152" customWidth="1"/>
    <col min="3847" max="3847" width="9.1640625" style="152" bestFit="1" customWidth="1"/>
    <col min="3848" max="3848" width="13.6640625" style="152" customWidth="1"/>
    <col min="3849" max="3849" width="11.33203125" style="152" customWidth="1"/>
    <col min="3850" max="3850" width="15" style="152" bestFit="1" customWidth="1"/>
    <col min="3851" max="3851" width="11.5" style="152" bestFit="1" customWidth="1"/>
    <col min="3852" max="3852" width="15" style="152" bestFit="1" customWidth="1"/>
    <col min="3853" max="3853" width="10.83203125" style="152" customWidth="1"/>
    <col min="3854" max="3854" width="16.5" style="152" bestFit="1" customWidth="1"/>
    <col min="3855" max="3855" width="11.1640625" style="152" bestFit="1" customWidth="1"/>
    <col min="3856" max="3856" width="10" style="152" bestFit="1" customWidth="1"/>
    <col min="3857" max="3857" width="12.5" style="152" bestFit="1" customWidth="1"/>
    <col min="3858" max="3858" width="15.33203125" style="152" customWidth="1"/>
    <col min="3859" max="4096" width="9.33203125" style="152"/>
    <col min="4097" max="4097" width="15" style="152" customWidth="1"/>
    <col min="4098" max="4098" width="50.33203125" style="152" customWidth="1"/>
    <col min="4099" max="4099" width="5" style="152" customWidth="1"/>
    <col min="4100" max="4100" width="18" style="152" customWidth="1"/>
    <col min="4101" max="4101" width="14.5" style="152" customWidth="1"/>
    <col min="4102" max="4102" width="17" style="152" customWidth="1"/>
    <col min="4103" max="4103" width="9.1640625" style="152" bestFit="1" customWidth="1"/>
    <col min="4104" max="4104" width="13.6640625" style="152" customWidth="1"/>
    <col min="4105" max="4105" width="11.33203125" style="152" customWidth="1"/>
    <col min="4106" max="4106" width="15" style="152" bestFit="1" customWidth="1"/>
    <col min="4107" max="4107" width="11.5" style="152" bestFit="1" customWidth="1"/>
    <col min="4108" max="4108" width="15" style="152" bestFit="1" customWidth="1"/>
    <col min="4109" max="4109" width="10.83203125" style="152" customWidth="1"/>
    <col min="4110" max="4110" width="16.5" style="152" bestFit="1" customWidth="1"/>
    <col min="4111" max="4111" width="11.1640625" style="152" bestFit="1" customWidth="1"/>
    <col min="4112" max="4112" width="10" style="152" bestFit="1" customWidth="1"/>
    <col min="4113" max="4113" width="12.5" style="152" bestFit="1" customWidth="1"/>
    <col min="4114" max="4114" width="15.33203125" style="152" customWidth="1"/>
    <col min="4115" max="4352" width="9.33203125" style="152"/>
    <col min="4353" max="4353" width="15" style="152" customWidth="1"/>
    <col min="4354" max="4354" width="50.33203125" style="152" customWidth="1"/>
    <col min="4355" max="4355" width="5" style="152" customWidth="1"/>
    <col min="4356" max="4356" width="18" style="152" customWidth="1"/>
    <col min="4357" max="4357" width="14.5" style="152" customWidth="1"/>
    <col min="4358" max="4358" width="17" style="152" customWidth="1"/>
    <col min="4359" max="4359" width="9.1640625" style="152" bestFit="1" customWidth="1"/>
    <col min="4360" max="4360" width="13.6640625" style="152" customWidth="1"/>
    <col min="4361" max="4361" width="11.33203125" style="152" customWidth="1"/>
    <col min="4362" max="4362" width="15" style="152" bestFit="1" customWidth="1"/>
    <col min="4363" max="4363" width="11.5" style="152" bestFit="1" customWidth="1"/>
    <col min="4364" max="4364" width="15" style="152" bestFit="1" customWidth="1"/>
    <col min="4365" max="4365" width="10.83203125" style="152" customWidth="1"/>
    <col min="4366" max="4366" width="16.5" style="152" bestFit="1" customWidth="1"/>
    <col min="4367" max="4367" width="11.1640625" style="152" bestFit="1" customWidth="1"/>
    <col min="4368" max="4368" width="10" style="152" bestFit="1" customWidth="1"/>
    <col min="4369" max="4369" width="12.5" style="152" bestFit="1" customWidth="1"/>
    <col min="4370" max="4370" width="15.33203125" style="152" customWidth="1"/>
    <col min="4371" max="4608" width="9.33203125" style="152"/>
    <col min="4609" max="4609" width="15" style="152" customWidth="1"/>
    <col min="4610" max="4610" width="50.33203125" style="152" customWidth="1"/>
    <col min="4611" max="4611" width="5" style="152" customWidth="1"/>
    <col min="4612" max="4612" width="18" style="152" customWidth="1"/>
    <col min="4613" max="4613" width="14.5" style="152" customWidth="1"/>
    <col min="4614" max="4614" width="17" style="152" customWidth="1"/>
    <col min="4615" max="4615" width="9.1640625" style="152" bestFit="1" customWidth="1"/>
    <col min="4616" max="4616" width="13.6640625" style="152" customWidth="1"/>
    <col min="4617" max="4617" width="11.33203125" style="152" customWidth="1"/>
    <col min="4618" max="4618" width="15" style="152" bestFit="1" customWidth="1"/>
    <col min="4619" max="4619" width="11.5" style="152" bestFit="1" customWidth="1"/>
    <col min="4620" max="4620" width="15" style="152" bestFit="1" customWidth="1"/>
    <col min="4621" max="4621" width="10.83203125" style="152" customWidth="1"/>
    <col min="4622" max="4622" width="16.5" style="152" bestFit="1" customWidth="1"/>
    <col min="4623" max="4623" width="11.1640625" style="152" bestFit="1" customWidth="1"/>
    <col min="4624" max="4624" width="10" style="152" bestFit="1" customWidth="1"/>
    <col min="4625" max="4625" width="12.5" style="152" bestFit="1" customWidth="1"/>
    <col min="4626" max="4626" width="15.33203125" style="152" customWidth="1"/>
    <col min="4627" max="4864" width="9.33203125" style="152"/>
    <col min="4865" max="4865" width="15" style="152" customWidth="1"/>
    <col min="4866" max="4866" width="50.33203125" style="152" customWidth="1"/>
    <col min="4867" max="4867" width="5" style="152" customWidth="1"/>
    <col min="4868" max="4868" width="18" style="152" customWidth="1"/>
    <col min="4869" max="4869" width="14.5" style="152" customWidth="1"/>
    <col min="4870" max="4870" width="17" style="152" customWidth="1"/>
    <col min="4871" max="4871" width="9.1640625" style="152" bestFit="1" customWidth="1"/>
    <col min="4872" max="4872" width="13.6640625" style="152" customWidth="1"/>
    <col min="4873" max="4873" width="11.33203125" style="152" customWidth="1"/>
    <col min="4874" max="4874" width="15" style="152" bestFit="1" customWidth="1"/>
    <col min="4875" max="4875" width="11.5" style="152" bestFit="1" customWidth="1"/>
    <col min="4876" max="4876" width="15" style="152" bestFit="1" customWidth="1"/>
    <col min="4877" max="4877" width="10.83203125" style="152" customWidth="1"/>
    <col min="4878" max="4878" width="16.5" style="152" bestFit="1" customWidth="1"/>
    <col min="4879" max="4879" width="11.1640625" style="152" bestFit="1" customWidth="1"/>
    <col min="4880" max="4880" width="10" style="152" bestFit="1" customWidth="1"/>
    <col min="4881" max="4881" width="12.5" style="152" bestFit="1" customWidth="1"/>
    <col min="4882" max="4882" width="15.33203125" style="152" customWidth="1"/>
    <col min="4883" max="5120" width="9.33203125" style="152"/>
    <col min="5121" max="5121" width="15" style="152" customWidth="1"/>
    <col min="5122" max="5122" width="50.33203125" style="152" customWidth="1"/>
    <col min="5123" max="5123" width="5" style="152" customWidth="1"/>
    <col min="5124" max="5124" width="18" style="152" customWidth="1"/>
    <col min="5125" max="5125" width="14.5" style="152" customWidth="1"/>
    <col min="5126" max="5126" width="17" style="152" customWidth="1"/>
    <col min="5127" max="5127" width="9.1640625" style="152" bestFit="1" customWidth="1"/>
    <col min="5128" max="5128" width="13.6640625" style="152" customWidth="1"/>
    <col min="5129" max="5129" width="11.33203125" style="152" customWidth="1"/>
    <col min="5130" max="5130" width="15" style="152" bestFit="1" customWidth="1"/>
    <col min="5131" max="5131" width="11.5" style="152" bestFit="1" customWidth="1"/>
    <col min="5132" max="5132" width="15" style="152" bestFit="1" customWidth="1"/>
    <col min="5133" max="5133" width="10.83203125" style="152" customWidth="1"/>
    <col min="5134" max="5134" width="16.5" style="152" bestFit="1" customWidth="1"/>
    <col min="5135" max="5135" width="11.1640625" style="152" bestFit="1" customWidth="1"/>
    <col min="5136" max="5136" width="10" style="152" bestFit="1" customWidth="1"/>
    <col min="5137" max="5137" width="12.5" style="152" bestFit="1" customWidth="1"/>
    <col min="5138" max="5138" width="15.33203125" style="152" customWidth="1"/>
    <col min="5139" max="5376" width="9.33203125" style="152"/>
    <col min="5377" max="5377" width="15" style="152" customWidth="1"/>
    <col min="5378" max="5378" width="50.33203125" style="152" customWidth="1"/>
    <col min="5379" max="5379" width="5" style="152" customWidth="1"/>
    <col min="5380" max="5380" width="18" style="152" customWidth="1"/>
    <col min="5381" max="5381" width="14.5" style="152" customWidth="1"/>
    <col min="5382" max="5382" width="17" style="152" customWidth="1"/>
    <col min="5383" max="5383" width="9.1640625" style="152" bestFit="1" customWidth="1"/>
    <col min="5384" max="5384" width="13.6640625" style="152" customWidth="1"/>
    <col min="5385" max="5385" width="11.33203125" style="152" customWidth="1"/>
    <col min="5386" max="5386" width="15" style="152" bestFit="1" customWidth="1"/>
    <col min="5387" max="5387" width="11.5" style="152" bestFit="1" customWidth="1"/>
    <col min="5388" max="5388" width="15" style="152" bestFit="1" customWidth="1"/>
    <col min="5389" max="5389" width="10.83203125" style="152" customWidth="1"/>
    <col min="5390" max="5390" width="16.5" style="152" bestFit="1" customWidth="1"/>
    <col min="5391" max="5391" width="11.1640625" style="152" bestFit="1" customWidth="1"/>
    <col min="5392" max="5392" width="10" style="152" bestFit="1" customWidth="1"/>
    <col min="5393" max="5393" width="12.5" style="152" bestFit="1" customWidth="1"/>
    <col min="5394" max="5394" width="15.33203125" style="152" customWidth="1"/>
    <col min="5395" max="5632" width="9.33203125" style="152"/>
    <col min="5633" max="5633" width="15" style="152" customWidth="1"/>
    <col min="5634" max="5634" width="50.33203125" style="152" customWidth="1"/>
    <col min="5635" max="5635" width="5" style="152" customWidth="1"/>
    <col min="5636" max="5636" width="18" style="152" customWidth="1"/>
    <col min="5637" max="5637" width="14.5" style="152" customWidth="1"/>
    <col min="5638" max="5638" width="17" style="152" customWidth="1"/>
    <col min="5639" max="5639" width="9.1640625" style="152" bestFit="1" customWidth="1"/>
    <col min="5640" max="5640" width="13.6640625" style="152" customWidth="1"/>
    <col min="5641" max="5641" width="11.33203125" style="152" customWidth="1"/>
    <col min="5642" max="5642" width="15" style="152" bestFit="1" customWidth="1"/>
    <col min="5643" max="5643" width="11.5" style="152" bestFit="1" customWidth="1"/>
    <col min="5644" max="5644" width="15" style="152" bestFit="1" customWidth="1"/>
    <col min="5645" max="5645" width="10.83203125" style="152" customWidth="1"/>
    <col min="5646" max="5646" width="16.5" style="152" bestFit="1" customWidth="1"/>
    <col min="5647" max="5647" width="11.1640625" style="152" bestFit="1" customWidth="1"/>
    <col min="5648" max="5648" width="10" style="152" bestFit="1" customWidth="1"/>
    <col min="5649" max="5649" width="12.5" style="152" bestFit="1" customWidth="1"/>
    <col min="5650" max="5650" width="15.33203125" style="152" customWidth="1"/>
    <col min="5651" max="5888" width="9.33203125" style="152"/>
    <col min="5889" max="5889" width="15" style="152" customWidth="1"/>
    <col min="5890" max="5890" width="50.33203125" style="152" customWidth="1"/>
    <col min="5891" max="5891" width="5" style="152" customWidth="1"/>
    <col min="5892" max="5892" width="18" style="152" customWidth="1"/>
    <col min="5893" max="5893" width="14.5" style="152" customWidth="1"/>
    <col min="5894" max="5894" width="17" style="152" customWidth="1"/>
    <col min="5895" max="5895" width="9.1640625" style="152" bestFit="1" customWidth="1"/>
    <col min="5896" max="5896" width="13.6640625" style="152" customWidth="1"/>
    <col min="5897" max="5897" width="11.33203125" style="152" customWidth="1"/>
    <col min="5898" max="5898" width="15" style="152" bestFit="1" customWidth="1"/>
    <col min="5899" max="5899" width="11.5" style="152" bestFit="1" customWidth="1"/>
    <col min="5900" max="5900" width="15" style="152" bestFit="1" customWidth="1"/>
    <col min="5901" max="5901" width="10.83203125" style="152" customWidth="1"/>
    <col min="5902" max="5902" width="16.5" style="152" bestFit="1" customWidth="1"/>
    <col min="5903" max="5903" width="11.1640625" style="152" bestFit="1" customWidth="1"/>
    <col min="5904" max="5904" width="10" style="152" bestFit="1" customWidth="1"/>
    <col min="5905" max="5905" width="12.5" style="152" bestFit="1" customWidth="1"/>
    <col min="5906" max="5906" width="15.33203125" style="152" customWidth="1"/>
    <col min="5907" max="6144" width="9.33203125" style="152"/>
    <col min="6145" max="6145" width="15" style="152" customWidth="1"/>
    <col min="6146" max="6146" width="50.33203125" style="152" customWidth="1"/>
    <col min="6147" max="6147" width="5" style="152" customWidth="1"/>
    <col min="6148" max="6148" width="18" style="152" customWidth="1"/>
    <col min="6149" max="6149" width="14.5" style="152" customWidth="1"/>
    <col min="6150" max="6150" width="17" style="152" customWidth="1"/>
    <col min="6151" max="6151" width="9.1640625" style="152" bestFit="1" customWidth="1"/>
    <col min="6152" max="6152" width="13.6640625" style="152" customWidth="1"/>
    <col min="6153" max="6153" width="11.33203125" style="152" customWidth="1"/>
    <col min="6154" max="6154" width="15" style="152" bestFit="1" customWidth="1"/>
    <col min="6155" max="6155" width="11.5" style="152" bestFit="1" customWidth="1"/>
    <col min="6156" max="6156" width="15" style="152" bestFit="1" customWidth="1"/>
    <col min="6157" max="6157" width="10.83203125" style="152" customWidth="1"/>
    <col min="6158" max="6158" width="16.5" style="152" bestFit="1" customWidth="1"/>
    <col min="6159" max="6159" width="11.1640625" style="152" bestFit="1" customWidth="1"/>
    <col min="6160" max="6160" width="10" style="152" bestFit="1" customWidth="1"/>
    <col min="6161" max="6161" width="12.5" style="152" bestFit="1" customWidth="1"/>
    <col min="6162" max="6162" width="15.33203125" style="152" customWidth="1"/>
    <col min="6163" max="6400" width="9.33203125" style="152"/>
    <col min="6401" max="6401" width="15" style="152" customWidth="1"/>
    <col min="6402" max="6402" width="50.33203125" style="152" customWidth="1"/>
    <col min="6403" max="6403" width="5" style="152" customWidth="1"/>
    <col min="6404" max="6404" width="18" style="152" customWidth="1"/>
    <col min="6405" max="6405" width="14.5" style="152" customWidth="1"/>
    <col min="6406" max="6406" width="17" style="152" customWidth="1"/>
    <col min="6407" max="6407" width="9.1640625" style="152" bestFit="1" customWidth="1"/>
    <col min="6408" max="6408" width="13.6640625" style="152" customWidth="1"/>
    <col min="6409" max="6409" width="11.33203125" style="152" customWidth="1"/>
    <col min="6410" max="6410" width="15" style="152" bestFit="1" customWidth="1"/>
    <col min="6411" max="6411" width="11.5" style="152" bestFit="1" customWidth="1"/>
    <col min="6412" max="6412" width="15" style="152" bestFit="1" customWidth="1"/>
    <col min="6413" max="6413" width="10.83203125" style="152" customWidth="1"/>
    <col min="6414" max="6414" width="16.5" style="152" bestFit="1" customWidth="1"/>
    <col min="6415" max="6415" width="11.1640625" style="152" bestFit="1" customWidth="1"/>
    <col min="6416" max="6416" width="10" style="152" bestFit="1" customWidth="1"/>
    <col min="6417" max="6417" width="12.5" style="152" bestFit="1" customWidth="1"/>
    <col min="6418" max="6418" width="15.33203125" style="152" customWidth="1"/>
    <col min="6419" max="6656" width="9.33203125" style="152"/>
    <col min="6657" max="6657" width="15" style="152" customWidth="1"/>
    <col min="6658" max="6658" width="50.33203125" style="152" customWidth="1"/>
    <col min="6659" max="6659" width="5" style="152" customWidth="1"/>
    <col min="6660" max="6660" width="18" style="152" customWidth="1"/>
    <col min="6661" max="6661" width="14.5" style="152" customWidth="1"/>
    <col min="6662" max="6662" width="17" style="152" customWidth="1"/>
    <col min="6663" max="6663" width="9.1640625" style="152" bestFit="1" customWidth="1"/>
    <col min="6664" max="6664" width="13.6640625" style="152" customWidth="1"/>
    <col min="6665" max="6665" width="11.33203125" style="152" customWidth="1"/>
    <col min="6666" max="6666" width="15" style="152" bestFit="1" customWidth="1"/>
    <col min="6667" max="6667" width="11.5" style="152" bestFit="1" customWidth="1"/>
    <col min="6668" max="6668" width="15" style="152" bestFit="1" customWidth="1"/>
    <col min="6669" max="6669" width="10.83203125" style="152" customWidth="1"/>
    <col min="6670" max="6670" width="16.5" style="152" bestFit="1" customWidth="1"/>
    <col min="6671" max="6671" width="11.1640625" style="152" bestFit="1" customWidth="1"/>
    <col min="6672" max="6672" width="10" style="152" bestFit="1" customWidth="1"/>
    <col min="6673" max="6673" width="12.5" style="152" bestFit="1" customWidth="1"/>
    <col min="6674" max="6674" width="15.33203125" style="152" customWidth="1"/>
    <col min="6675" max="6912" width="9.33203125" style="152"/>
    <col min="6913" max="6913" width="15" style="152" customWidth="1"/>
    <col min="6914" max="6914" width="50.33203125" style="152" customWidth="1"/>
    <col min="6915" max="6915" width="5" style="152" customWidth="1"/>
    <col min="6916" max="6916" width="18" style="152" customWidth="1"/>
    <col min="6917" max="6917" width="14.5" style="152" customWidth="1"/>
    <col min="6918" max="6918" width="17" style="152" customWidth="1"/>
    <col min="6919" max="6919" width="9.1640625" style="152" bestFit="1" customWidth="1"/>
    <col min="6920" max="6920" width="13.6640625" style="152" customWidth="1"/>
    <col min="6921" max="6921" width="11.33203125" style="152" customWidth="1"/>
    <col min="6922" max="6922" width="15" style="152" bestFit="1" customWidth="1"/>
    <col min="6923" max="6923" width="11.5" style="152" bestFit="1" customWidth="1"/>
    <col min="6924" max="6924" width="15" style="152" bestFit="1" customWidth="1"/>
    <col min="6925" max="6925" width="10.83203125" style="152" customWidth="1"/>
    <col min="6926" max="6926" width="16.5" style="152" bestFit="1" customWidth="1"/>
    <col min="6927" max="6927" width="11.1640625" style="152" bestFit="1" customWidth="1"/>
    <col min="6928" max="6928" width="10" style="152" bestFit="1" customWidth="1"/>
    <col min="6929" max="6929" width="12.5" style="152" bestFit="1" customWidth="1"/>
    <col min="6930" max="6930" width="15.33203125" style="152" customWidth="1"/>
    <col min="6931" max="7168" width="9.33203125" style="152"/>
    <col min="7169" max="7169" width="15" style="152" customWidth="1"/>
    <col min="7170" max="7170" width="50.33203125" style="152" customWidth="1"/>
    <col min="7171" max="7171" width="5" style="152" customWidth="1"/>
    <col min="7172" max="7172" width="18" style="152" customWidth="1"/>
    <col min="7173" max="7173" width="14.5" style="152" customWidth="1"/>
    <col min="7174" max="7174" width="17" style="152" customWidth="1"/>
    <col min="7175" max="7175" width="9.1640625" style="152" bestFit="1" customWidth="1"/>
    <col min="7176" max="7176" width="13.6640625" style="152" customWidth="1"/>
    <col min="7177" max="7177" width="11.33203125" style="152" customWidth="1"/>
    <col min="7178" max="7178" width="15" style="152" bestFit="1" customWidth="1"/>
    <col min="7179" max="7179" width="11.5" style="152" bestFit="1" customWidth="1"/>
    <col min="7180" max="7180" width="15" style="152" bestFit="1" customWidth="1"/>
    <col min="7181" max="7181" width="10.83203125" style="152" customWidth="1"/>
    <col min="7182" max="7182" width="16.5" style="152" bestFit="1" customWidth="1"/>
    <col min="7183" max="7183" width="11.1640625" style="152" bestFit="1" customWidth="1"/>
    <col min="7184" max="7184" width="10" style="152" bestFit="1" customWidth="1"/>
    <col min="7185" max="7185" width="12.5" style="152" bestFit="1" customWidth="1"/>
    <col min="7186" max="7186" width="15.33203125" style="152" customWidth="1"/>
    <col min="7187" max="7424" width="9.33203125" style="152"/>
    <col min="7425" max="7425" width="15" style="152" customWidth="1"/>
    <col min="7426" max="7426" width="50.33203125" style="152" customWidth="1"/>
    <col min="7427" max="7427" width="5" style="152" customWidth="1"/>
    <col min="7428" max="7428" width="18" style="152" customWidth="1"/>
    <col min="7429" max="7429" width="14.5" style="152" customWidth="1"/>
    <col min="7430" max="7430" width="17" style="152" customWidth="1"/>
    <col min="7431" max="7431" width="9.1640625" style="152" bestFit="1" customWidth="1"/>
    <col min="7432" max="7432" width="13.6640625" style="152" customWidth="1"/>
    <col min="7433" max="7433" width="11.33203125" style="152" customWidth="1"/>
    <col min="7434" max="7434" width="15" style="152" bestFit="1" customWidth="1"/>
    <col min="7435" max="7435" width="11.5" style="152" bestFit="1" customWidth="1"/>
    <col min="7436" max="7436" width="15" style="152" bestFit="1" customWidth="1"/>
    <col min="7437" max="7437" width="10.83203125" style="152" customWidth="1"/>
    <col min="7438" max="7438" width="16.5" style="152" bestFit="1" customWidth="1"/>
    <col min="7439" max="7439" width="11.1640625" style="152" bestFit="1" customWidth="1"/>
    <col min="7440" max="7440" width="10" style="152" bestFit="1" customWidth="1"/>
    <col min="7441" max="7441" width="12.5" style="152" bestFit="1" customWidth="1"/>
    <col min="7442" max="7442" width="15.33203125" style="152" customWidth="1"/>
    <col min="7443" max="7680" width="9.33203125" style="152"/>
    <col min="7681" max="7681" width="15" style="152" customWidth="1"/>
    <col min="7682" max="7682" width="50.33203125" style="152" customWidth="1"/>
    <col min="7683" max="7683" width="5" style="152" customWidth="1"/>
    <col min="7684" max="7684" width="18" style="152" customWidth="1"/>
    <col min="7685" max="7685" width="14.5" style="152" customWidth="1"/>
    <col min="7686" max="7686" width="17" style="152" customWidth="1"/>
    <col min="7687" max="7687" width="9.1640625" style="152" bestFit="1" customWidth="1"/>
    <col min="7688" max="7688" width="13.6640625" style="152" customWidth="1"/>
    <col min="7689" max="7689" width="11.33203125" style="152" customWidth="1"/>
    <col min="7690" max="7690" width="15" style="152" bestFit="1" customWidth="1"/>
    <col min="7691" max="7691" width="11.5" style="152" bestFit="1" customWidth="1"/>
    <col min="7692" max="7692" width="15" style="152" bestFit="1" customWidth="1"/>
    <col min="7693" max="7693" width="10.83203125" style="152" customWidth="1"/>
    <col min="7694" max="7694" width="16.5" style="152" bestFit="1" customWidth="1"/>
    <col min="7695" max="7695" width="11.1640625" style="152" bestFit="1" customWidth="1"/>
    <col min="7696" max="7696" width="10" style="152" bestFit="1" customWidth="1"/>
    <col min="7697" max="7697" width="12.5" style="152" bestFit="1" customWidth="1"/>
    <col min="7698" max="7698" width="15.33203125" style="152" customWidth="1"/>
    <col min="7699" max="7936" width="9.33203125" style="152"/>
    <col min="7937" max="7937" width="15" style="152" customWidth="1"/>
    <col min="7938" max="7938" width="50.33203125" style="152" customWidth="1"/>
    <col min="7939" max="7939" width="5" style="152" customWidth="1"/>
    <col min="7940" max="7940" width="18" style="152" customWidth="1"/>
    <col min="7941" max="7941" width="14.5" style="152" customWidth="1"/>
    <col min="7942" max="7942" width="17" style="152" customWidth="1"/>
    <col min="7943" max="7943" width="9.1640625" style="152" bestFit="1" customWidth="1"/>
    <col min="7944" max="7944" width="13.6640625" style="152" customWidth="1"/>
    <col min="7945" max="7945" width="11.33203125" style="152" customWidth="1"/>
    <col min="7946" max="7946" width="15" style="152" bestFit="1" customWidth="1"/>
    <col min="7947" max="7947" width="11.5" style="152" bestFit="1" customWidth="1"/>
    <col min="7948" max="7948" width="15" style="152" bestFit="1" customWidth="1"/>
    <col min="7949" max="7949" width="10.83203125" style="152" customWidth="1"/>
    <col min="7950" max="7950" width="16.5" style="152" bestFit="1" customWidth="1"/>
    <col min="7951" max="7951" width="11.1640625" style="152" bestFit="1" customWidth="1"/>
    <col min="7952" max="7952" width="10" style="152" bestFit="1" customWidth="1"/>
    <col min="7953" max="7953" width="12.5" style="152" bestFit="1" customWidth="1"/>
    <col min="7954" max="7954" width="15.33203125" style="152" customWidth="1"/>
    <col min="7955" max="8192" width="9.33203125" style="152"/>
    <col min="8193" max="8193" width="15" style="152" customWidth="1"/>
    <col min="8194" max="8194" width="50.33203125" style="152" customWidth="1"/>
    <col min="8195" max="8195" width="5" style="152" customWidth="1"/>
    <col min="8196" max="8196" width="18" style="152" customWidth="1"/>
    <col min="8197" max="8197" width="14.5" style="152" customWidth="1"/>
    <col min="8198" max="8198" width="17" style="152" customWidth="1"/>
    <col min="8199" max="8199" width="9.1640625" style="152" bestFit="1" customWidth="1"/>
    <col min="8200" max="8200" width="13.6640625" style="152" customWidth="1"/>
    <col min="8201" max="8201" width="11.33203125" style="152" customWidth="1"/>
    <col min="8202" max="8202" width="15" style="152" bestFit="1" customWidth="1"/>
    <col min="8203" max="8203" width="11.5" style="152" bestFit="1" customWidth="1"/>
    <col min="8204" max="8204" width="15" style="152" bestFit="1" customWidth="1"/>
    <col min="8205" max="8205" width="10.83203125" style="152" customWidth="1"/>
    <col min="8206" max="8206" width="16.5" style="152" bestFit="1" customWidth="1"/>
    <col min="8207" max="8207" width="11.1640625" style="152" bestFit="1" customWidth="1"/>
    <col min="8208" max="8208" width="10" style="152" bestFit="1" customWidth="1"/>
    <col min="8209" max="8209" width="12.5" style="152" bestFit="1" customWidth="1"/>
    <col min="8210" max="8210" width="15.33203125" style="152" customWidth="1"/>
    <col min="8211" max="8448" width="9.33203125" style="152"/>
    <col min="8449" max="8449" width="15" style="152" customWidth="1"/>
    <col min="8450" max="8450" width="50.33203125" style="152" customWidth="1"/>
    <col min="8451" max="8451" width="5" style="152" customWidth="1"/>
    <col min="8452" max="8452" width="18" style="152" customWidth="1"/>
    <col min="8453" max="8453" width="14.5" style="152" customWidth="1"/>
    <col min="8454" max="8454" width="17" style="152" customWidth="1"/>
    <col min="8455" max="8455" width="9.1640625" style="152" bestFit="1" customWidth="1"/>
    <col min="8456" max="8456" width="13.6640625" style="152" customWidth="1"/>
    <col min="8457" max="8457" width="11.33203125" style="152" customWidth="1"/>
    <col min="8458" max="8458" width="15" style="152" bestFit="1" customWidth="1"/>
    <col min="8459" max="8459" width="11.5" style="152" bestFit="1" customWidth="1"/>
    <col min="8460" max="8460" width="15" style="152" bestFit="1" customWidth="1"/>
    <col min="8461" max="8461" width="10.83203125" style="152" customWidth="1"/>
    <col min="8462" max="8462" width="16.5" style="152" bestFit="1" customWidth="1"/>
    <col min="8463" max="8463" width="11.1640625" style="152" bestFit="1" customWidth="1"/>
    <col min="8464" max="8464" width="10" style="152" bestFit="1" customWidth="1"/>
    <col min="8465" max="8465" width="12.5" style="152" bestFit="1" customWidth="1"/>
    <col min="8466" max="8466" width="15.33203125" style="152" customWidth="1"/>
    <col min="8467" max="8704" width="9.33203125" style="152"/>
    <col min="8705" max="8705" width="15" style="152" customWidth="1"/>
    <col min="8706" max="8706" width="50.33203125" style="152" customWidth="1"/>
    <col min="8707" max="8707" width="5" style="152" customWidth="1"/>
    <col min="8708" max="8708" width="18" style="152" customWidth="1"/>
    <col min="8709" max="8709" width="14.5" style="152" customWidth="1"/>
    <col min="8710" max="8710" width="17" style="152" customWidth="1"/>
    <col min="8711" max="8711" width="9.1640625" style="152" bestFit="1" customWidth="1"/>
    <col min="8712" max="8712" width="13.6640625" style="152" customWidth="1"/>
    <col min="8713" max="8713" width="11.33203125" style="152" customWidth="1"/>
    <col min="8714" max="8714" width="15" style="152" bestFit="1" customWidth="1"/>
    <col min="8715" max="8715" width="11.5" style="152" bestFit="1" customWidth="1"/>
    <col min="8716" max="8716" width="15" style="152" bestFit="1" customWidth="1"/>
    <col min="8717" max="8717" width="10.83203125" style="152" customWidth="1"/>
    <col min="8718" max="8718" width="16.5" style="152" bestFit="1" customWidth="1"/>
    <col min="8719" max="8719" width="11.1640625" style="152" bestFit="1" customWidth="1"/>
    <col min="8720" max="8720" width="10" style="152" bestFit="1" customWidth="1"/>
    <col min="8721" max="8721" width="12.5" style="152" bestFit="1" customWidth="1"/>
    <col min="8722" max="8722" width="15.33203125" style="152" customWidth="1"/>
    <col min="8723" max="8960" width="9.33203125" style="152"/>
    <col min="8961" max="8961" width="15" style="152" customWidth="1"/>
    <col min="8962" max="8962" width="50.33203125" style="152" customWidth="1"/>
    <col min="8963" max="8963" width="5" style="152" customWidth="1"/>
    <col min="8964" max="8964" width="18" style="152" customWidth="1"/>
    <col min="8965" max="8965" width="14.5" style="152" customWidth="1"/>
    <col min="8966" max="8966" width="17" style="152" customWidth="1"/>
    <col min="8967" max="8967" width="9.1640625" style="152" bestFit="1" customWidth="1"/>
    <col min="8968" max="8968" width="13.6640625" style="152" customWidth="1"/>
    <col min="8969" max="8969" width="11.33203125" style="152" customWidth="1"/>
    <col min="8970" max="8970" width="15" style="152" bestFit="1" customWidth="1"/>
    <col min="8971" max="8971" width="11.5" style="152" bestFit="1" customWidth="1"/>
    <col min="8972" max="8972" width="15" style="152" bestFit="1" customWidth="1"/>
    <col min="8973" max="8973" width="10.83203125" style="152" customWidth="1"/>
    <col min="8974" max="8974" width="16.5" style="152" bestFit="1" customWidth="1"/>
    <col min="8975" max="8975" width="11.1640625" style="152" bestFit="1" customWidth="1"/>
    <col min="8976" max="8976" width="10" style="152" bestFit="1" customWidth="1"/>
    <col min="8977" max="8977" width="12.5" style="152" bestFit="1" customWidth="1"/>
    <col min="8978" max="8978" width="15.33203125" style="152" customWidth="1"/>
    <col min="8979" max="9216" width="9.33203125" style="152"/>
    <col min="9217" max="9217" width="15" style="152" customWidth="1"/>
    <col min="9218" max="9218" width="50.33203125" style="152" customWidth="1"/>
    <col min="9219" max="9219" width="5" style="152" customWidth="1"/>
    <col min="9220" max="9220" width="18" style="152" customWidth="1"/>
    <col min="9221" max="9221" width="14.5" style="152" customWidth="1"/>
    <col min="9222" max="9222" width="17" style="152" customWidth="1"/>
    <col min="9223" max="9223" width="9.1640625" style="152" bestFit="1" customWidth="1"/>
    <col min="9224" max="9224" width="13.6640625" style="152" customWidth="1"/>
    <col min="9225" max="9225" width="11.33203125" style="152" customWidth="1"/>
    <col min="9226" max="9226" width="15" style="152" bestFit="1" customWidth="1"/>
    <col min="9227" max="9227" width="11.5" style="152" bestFit="1" customWidth="1"/>
    <col min="9228" max="9228" width="15" style="152" bestFit="1" customWidth="1"/>
    <col min="9229" max="9229" width="10.83203125" style="152" customWidth="1"/>
    <col min="9230" max="9230" width="16.5" style="152" bestFit="1" customWidth="1"/>
    <col min="9231" max="9231" width="11.1640625" style="152" bestFit="1" customWidth="1"/>
    <col min="9232" max="9232" width="10" style="152" bestFit="1" customWidth="1"/>
    <col min="9233" max="9233" width="12.5" style="152" bestFit="1" customWidth="1"/>
    <col min="9234" max="9234" width="15.33203125" style="152" customWidth="1"/>
    <col min="9235" max="9472" width="9.33203125" style="152"/>
    <col min="9473" max="9473" width="15" style="152" customWidth="1"/>
    <col min="9474" max="9474" width="50.33203125" style="152" customWidth="1"/>
    <col min="9475" max="9475" width="5" style="152" customWidth="1"/>
    <col min="9476" max="9476" width="18" style="152" customWidth="1"/>
    <col min="9477" max="9477" width="14.5" style="152" customWidth="1"/>
    <col min="9478" max="9478" width="17" style="152" customWidth="1"/>
    <col min="9479" max="9479" width="9.1640625" style="152" bestFit="1" customWidth="1"/>
    <col min="9480" max="9480" width="13.6640625" style="152" customWidth="1"/>
    <col min="9481" max="9481" width="11.33203125" style="152" customWidth="1"/>
    <col min="9482" max="9482" width="15" style="152" bestFit="1" customWidth="1"/>
    <col min="9483" max="9483" width="11.5" style="152" bestFit="1" customWidth="1"/>
    <col min="9484" max="9484" width="15" style="152" bestFit="1" customWidth="1"/>
    <col min="9485" max="9485" width="10.83203125" style="152" customWidth="1"/>
    <col min="9486" max="9486" width="16.5" style="152" bestFit="1" customWidth="1"/>
    <col min="9487" max="9487" width="11.1640625" style="152" bestFit="1" customWidth="1"/>
    <col min="9488" max="9488" width="10" style="152" bestFit="1" customWidth="1"/>
    <col min="9489" max="9489" width="12.5" style="152" bestFit="1" customWidth="1"/>
    <col min="9490" max="9490" width="15.33203125" style="152" customWidth="1"/>
    <col min="9491" max="9728" width="9.33203125" style="152"/>
    <col min="9729" max="9729" width="15" style="152" customWidth="1"/>
    <col min="9730" max="9730" width="50.33203125" style="152" customWidth="1"/>
    <col min="9731" max="9731" width="5" style="152" customWidth="1"/>
    <col min="9732" max="9732" width="18" style="152" customWidth="1"/>
    <col min="9733" max="9733" width="14.5" style="152" customWidth="1"/>
    <col min="9734" max="9734" width="17" style="152" customWidth="1"/>
    <col min="9735" max="9735" width="9.1640625" style="152" bestFit="1" customWidth="1"/>
    <col min="9736" max="9736" width="13.6640625" style="152" customWidth="1"/>
    <col min="9737" max="9737" width="11.33203125" style="152" customWidth="1"/>
    <col min="9738" max="9738" width="15" style="152" bestFit="1" customWidth="1"/>
    <col min="9739" max="9739" width="11.5" style="152" bestFit="1" customWidth="1"/>
    <col min="9740" max="9740" width="15" style="152" bestFit="1" customWidth="1"/>
    <col min="9741" max="9741" width="10.83203125" style="152" customWidth="1"/>
    <col min="9742" max="9742" width="16.5" style="152" bestFit="1" customWidth="1"/>
    <col min="9743" max="9743" width="11.1640625" style="152" bestFit="1" customWidth="1"/>
    <col min="9744" max="9744" width="10" style="152" bestFit="1" customWidth="1"/>
    <col min="9745" max="9745" width="12.5" style="152" bestFit="1" customWidth="1"/>
    <col min="9746" max="9746" width="15.33203125" style="152" customWidth="1"/>
    <col min="9747" max="9984" width="9.33203125" style="152"/>
    <col min="9985" max="9985" width="15" style="152" customWidth="1"/>
    <col min="9986" max="9986" width="50.33203125" style="152" customWidth="1"/>
    <col min="9987" max="9987" width="5" style="152" customWidth="1"/>
    <col min="9988" max="9988" width="18" style="152" customWidth="1"/>
    <col min="9989" max="9989" width="14.5" style="152" customWidth="1"/>
    <col min="9990" max="9990" width="17" style="152" customWidth="1"/>
    <col min="9991" max="9991" width="9.1640625" style="152" bestFit="1" customWidth="1"/>
    <col min="9992" max="9992" width="13.6640625" style="152" customWidth="1"/>
    <col min="9993" max="9993" width="11.33203125" style="152" customWidth="1"/>
    <col min="9994" max="9994" width="15" style="152" bestFit="1" customWidth="1"/>
    <col min="9995" max="9995" width="11.5" style="152" bestFit="1" customWidth="1"/>
    <col min="9996" max="9996" width="15" style="152" bestFit="1" customWidth="1"/>
    <col min="9997" max="9997" width="10.83203125" style="152" customWidth="1"/>
    <col min="9998" max="9998" width="16.5" style="152" bestFit="1" customWidth="1"/>
    <col min="9999" max="9999" width="11.1640625" style="152" bestFit="1" customWidth="1"/>
    <col min="10000" max="10000" width="10" style="152" bestFit="1" customWidth="1"/>
    <col min="10001" max="10001" width="12.5" style="152" bestFit="1" customWidth="1"/>
    <col min="10002" max="10002" width="15.33203125" style="152" customWidth="1"/>
    <col min="10003" max="10240" width="9.33203125" style="152"/>
    <col min="10241" max="10241" width="15" style="152" customWidth="1"/>
    <col min="10242" max="10242" width="50.33203125" style="152" customWidth="1"/>
    <col min="10243" max="10243" width="5" style="152" customWidth="1"/>
    <col min="10244" max="10244" width="18" style="152" customWidth="1"/>
    <col min="10245" max="10245" width="14.5" style="152" customWidth="1"/>
    <col min="10246" max="10246" width="17" style="152" customWidth="1"/>
    <col min="10247" max="10247" width="9.1640625" style="152" bestFit="1" customWidth="1"/>
    <col min="10248" max="10248" width="13.6640625" style="152" customWidth="1"/>
    <col min="10249" max="10249" width="11.33203125" style="152" customWidth="1"/>
    <col min="10250" max="10250" width="15" style="152" bestFit="1" customWidth="1"/>
    <col min="10251" max="10251" width="11.5" style="152" bestFit="1" customWidth="1"/>
    <col min="10252" max="10252" width="15" style="152" bestFit="1" customWidth="1"/>
    <col min="10253" max="10253" width="10.83203125" style="152" customWidth="1"/>
    <col min="10254" max="10254" width="16.5" style="152" bestFit="1" customWidth="1"/>
    <col min="10255" max="10255" width="11.1640625" style="152" bestFit="1" customWidth="1"/>
    <col min="10256" max="10256" width="10" style="152" bestFit="1" customWidth="1"/>
    <col min="10257" max="10257" width="12.5" style="152" bestFit="1" customWidth="1"/>
    <col min="10258" max="10258" width="15.33203125" style="152" customWidth="1"/>
    <col min="10259" max="10496" width="9.33203125" style="152"/>
    <col min="10497" max="10497" width="15" style="152" customWidth="1"/>
    <col min="10498" max="10498" width="50.33203125" style="152" customWidth="1"/>
    <col min="10499" max="10499" width="5" style="152" customWidth="1"/>
    <col min="10500" max="10500" width="18" style="152" customWidth="1"/>
    <col min="10501" max="10501" width="14.5" style="152" customWidth="1"/>
    <col min="10502" max="10502" width="17" style="152" customWidth="1"/>
    <col min="10503" max="10503" width="9.1640625" style="152" bestFit="1" customWidth="1"/>
    <col min="10504" max="10504" width="13.6640625" style="152" customWidth="1"/>
    <col min="10505" max="10505" width="11.33203125" style="152" customWidth="1"/>
    <col min="10506" max="10506" width="15" style="152" bestFit="1" customWidth="1"/>
    <col min="10507" max="10507" width="11.5" style="152" bestFit="1" customWidth="1"/>
    <col min="10508" max="10508" width="15" style="152" bestFit="1" customWidth="1"/>
    <col min="10509" max="10509" width="10.83203125" style="152" customWidth="1"/>
    <col min="10510" max="10510" width="16.5" style="152" bestFit="1" customWidth="1"/>
    <col min="10511" max="10511" width="11.1640625" style="152" bestFit="1" customWidth="1"/>
    <col min="10512" max="10512" width="10" style="152" bestFit="1" customWidth="1"/>
    <col min="10513" max="10513" width="12.5" style="152" bestFit="1" customWidth="1"/>
    <col min="10514" max="10514" width="15.33203125" style="152" customWidth="1"/>
    <col min="10515" max="10752" width="9.33203125" style="152"/>
    <col min="10753" max="10753" width="15" style="152" customWidth="1"/>
    <col min="10754" max="10754" width="50.33203125" style="152" customWidth="1"/>
    <col min="10755" max="10755" width="5" style="152" customWidth="1"/>
    <col min="10756" max="10756" width="18" style="152" customWidth="1"/>
    <col min="10757" max="10757" width="14.5" style="152" customWidth="1"/>
    <col min="10758" max="10758" width="17" style="152" customWidth="1"/>
    <col min="10759" max="10759" width="9.1640625" style="152" bestFit="1" customWidth="1"/>
    <col min="10760" max="10760" width="13.6640625" style="152" customWidth="1"/>
    <col min="10761" max="10761" width="11.33203125" style="152" customWidth="1"/>
    <col min="10762" max="10762" width="15" style="152" bestFit="1" customWidth="1"/>
    <col min="10763" max="10763" width="11.5" style="152" bestFit="1" customWidth="1"/>
    <col min="10764" max="10764" width="15" style="152" bestFit="1" customWidth="1"/>
    <col min="10765" max="10765" width="10.83203125" style="152" customWidth="1"/>
    <col min="10766" max="10766" width="16.5" style="152" bestFit="1" customWidth="1"/>
    <col min="10767" max="10767" width="11.1640625" style="152" bestFit="1" customWidth="1"/>
    <col min="10768" max="10768" width="10" style="152" bestFit="1" customWidth="1"/>
    <col min="10769" max="10769" width="12.5" style="152" bestFit="1" customWidth="1"/>
    <col min="10770" max="10770" width="15.33203125" style="152" customWidth="1"/>
    <col min="10771" max="11008" width="9.33203125" style="152"/>
    <col min="11009" max="11009" width="15" style="152" customWidth="1"/>
    <col min="11010" max="11010" width="50.33203125" style="152" customWidth="1"/>
    <col min="11011" max="11011" width="5" style="152" customWidth="1"/>
    <col min="11012" max="11012" width="18" style="152" customWidth="1"/>
    <col min="11013" max="11013" width="14.5" style="152" customWidth="1"/>
    <col min="11014" max="11014" width="17" style="152" customWidth="1"/>
    <col min="11015" max="11015" width="9.1640625" style="152" bestFit="1" customWidth="1"/>
    <col min="11016" max="11016" width="13.6640625" style="152" customWidth="1"/>
    <col min="11017" max="11017" width="11.33203125" style="152" customWidth="1"/>
    <col min="11018" max="11018" width="15" style="152" bestFit="1" customWidth="1"/>
    <col min="11019" max="11019" width="11.5" style="152" bestFit="1" customWidth="1"/>
    <col min="11020" max="11020" width="15" style="152" bestFit="1" customWidth="1"/>
    <col min="11021" max="11021" width="10.83203125" style="152" customWidth="1"/>
    <col min="11022" max="11022" width="16.5" style="152" bestFit="1" customWidth="1"/>
    <col min="11023" max="11023" width="11.1640625" style="152" bestFit="1" customWidth="1"/>
    <col min="11024" max="11024" width="10" style="152" bestFit="1" customWidth="1"/>
    <col min="11025" max="11025" width="12.5" style="152" bestFit="1" customWidth="1"/>
    <col min="11026" max="11026" width="15.33203125" style="152" customWidth="1"/>
    <col min="11027" max="11264" width="9.33203125" style="152"/>
    <col min="11265" max="11265" width="15" style="152" customWidth="1"/>
    <col min="11266" max="11266" width="50.33203125" style="152" customWidth="1"/>
    <col min="11267" max="11267" width="5" style="152" customWidth="1"/>
    <col min="11268" max="11268" width="18" style="152" customWidth="1"/>
    <col min="11269" max="11269" width="14.5" style="152" customWidth="1"/>
    <col min="11270" max="11270" width="17" style="152" customWidth="1"/>
    <col min="11271" max="11271" width="9.1640625" style="152" bestFit="1" customWidth="1"/>
    <col min="11272" max="11272" width="13.6640625" style="152" customWidth="1"/>
    <col min="11273" max="11273" width="11.33203125" style="152" customWidth="1"/>
    <col min="11274" max="11274" width="15" style="152" bestFit="1" customWidth="1"/>
    <col min="11275" max="11275" width="11.5" style="152" bestFit="1" customWidth="1"/>
    <col min="11276" max="11276" width="15" style="152" bestFit="1" customWidth="1"/>
    <col min="11277" max="11277" width="10.83203125" style="152" customWidth="1"/>
    <col min="11278" max="11278" width="16.5" style="152" bestFit="1" customWidth="1"/>
    <col min="11279" max="11279" width="11.1640625" style="152" bestFit="1" customWidth="1"/>
    <col min="11280" max="11280" width="10" style="152" bestFit="1" customWidth="1"/>
    <col min="11281" max="11281" width="12.5" style="152" bestFit="1" customWidth="1"/>
    <col min="11282" max="11282" width="15.33203125" style="152" customWidth="1"/>
    <col min="11283" max="11520" width="9.33203125" style="152"/>
    <col min="11521" max="11521" width="15" style="152" customWidth="1"/>
    <col min="11522" max="11522" width="50.33203125" style="152" customWidth="1"/>
    <col min="11523" max="11523" width="5" style="152" customWidth="1"/>
    <col min="11524" max="11524" width="18" style="152" customWidth="1"/>
    <col min="11525" max="11525" width="14.5" style="152" customWidth="1"/>
    <col min="11526" max="11526" width="17" style="152" customWidth="1"/>
    <col min="11527" max="11527" width="9.1640625" style="152" bestFit="1" customWidth="1"/>
    <col min="11528" max="11528" width="13.6640625" style="152" customWidth="1"/>
    <col min="11529" max="11529" width="11.33203125" style="152" customWidth="1"/>
    <col min="11530" max="11530" width="15" style="152" bestFit="1" customWidth="1"/>
    <col min="11531" max="11531" width="11.5" style="152" bestFit="1" customWidth="1"/>
    <col min="11532" max="11532" width="15" style="152" bestFit="1" customWidth="1"/>
    <col min="11533" max="11533" width="10.83203125" style="152" customWidth="1"/>
    <col min="11534" max="11534" width="16.5" style="152" bestFit="1" customWidth="1"/>
    <col min="11535" max="11535" width="11.1640625" style="152" bestFit="1" customWidth="1"/>
    <col min="11536" max="11536" width="10" style="152" bestFit="1" customWidth="1"/>
    <col min="11537" max="11537" width="12.5" style="152" bestFit="1" customWidth="1"/>
    <col min="11538" max="11538" width="15.33203125" style="152" customWidth="1"/>
    <col min="11539" max="11776" width="9.33203125" style="152"/>
    <col min="11777" max="11777" width="15" style="152" customWidth="1"/>
    <col min="11778" max="11778" width="50.33203125" style="152" customWidth="1"/>
    <col min="11779" max="11779" width="5" style="152" customWidth="1"/>
    <col min="11780" max="11780" width="18" style="152" customWidth="1"/>
    <col min="11781" max="11781" width="14.5" style="152" customWidth="1"/>
    <col min="11782" max="11782" width="17" style="152" customWidth="1"/>
    <col min="11783" max="11783" width="9.1640625" style="152" bestFit="1" customWidth="1"/>
    <col min="11784" max="11784" width="13.6640625" style="152" customWidth="1"/>
    <col min="11785" max="11785" width="11.33203125" style="152" customWidth="1"/>
    <col min="11786" max="11786" width="15" style="152" bestFit="1" customWidth="1"/>
    <col min="11787" max="11787" width="11.5" style="152" bestFit="1" customWidth="1"/>
    <col min="11788" max="11788" width="15" style="152" bestFit="1" customWidth="1"/>
    <col min="11789" max="11789" width="10.83203125" style="152" customWidth="1"/>
    <col min="11790" max="11790" width="16.5" style="152" bestFit="1" customWidth="1"/>
    <col min="11791" max="11791" width="11.1640625" style="152" bestFit="1" customWidth="1"/>
    <col min="11792" max="11792" width="10" style="152" bestFit="1" customWidth="1"/>
    <col min="11793" max="11793" width="12.5" style="152" bestFit="1" customWidth="1"/>
    <col min="11794" max="11794" width="15.33203125" style="152" customWidth="1"/>
    <col min="11795" max="12032" width="9.33203125" style="152"/>
    <col min="12033" max="12033" width="15" style="152" customWidth="1"/>
    <col min="12034" max="12034" width="50.33203125" style="152" customWidth="1"/>
    <col min="12035" max="12035" width="5" style="152" customWidth="1"/>
    <col min="12036" max="12036" width="18" style="152" customWidth="1"/>
    <col min="12037" max="12037" width="14.5" style="152" customWidth="1"/>
    <col min="12038" max="12038" width="17" style="152" customWidth="1"/>
    <col min="12039" max="12039" width="9.1640625" style="152" bestFit="1" customWidth="1"/>
    <col min="12040" max="12040" width="13.6640625" style="152" customWidth="1"/>
    <col min="12041" max="12041" width="11.33203125" style="152" customWidth="1"/>
    <col min="12042" max="12042" width="15" style="152" bestFit="1" customWidth="1"/>
    <col min="12043" max="12043" width="11.5" style="152" bestFit="1" customWidth="1"/>
    <col min="12044" max="12044" width="15" style="152" bestFit="1" customWidth="1"/>
    <col min="12045" max="12045" width="10.83203125" style="152" customWidth="1"/>
    <col min="12046" max="12046" width="16.5" style="152" bestFit="1" customWidth="1"/>
    <col min="12047" max="12047" width="11.1640625" style="152" bestFit="1" customWidth="1"/>
    <col min="12048" max="12048" width="10" style="152" bestFit="1" customWidth="1"/>
    <col min="12049" max="12049" width="12.5" style="152" bestFit="1" customWidth="1"/>
    <col min="12050" max="12050" width="15.33203125" style="152" customWidth="1"/>
    <col min="12051" max="12288" width="9.33203125" style="152"/>
    <col min="12289" max="12289" width="15" style="152" customWidth="1"/>
    <col min="12290" max="12290" width="50.33203125" style="152" customWidth="1"/>
    <col min="12291" max="12291" width="5" style="152" customWidth="1"/>
    <col min="12292" max="12292" width="18" style="152" customWidth="1"/>
    <col min="12293" max="12293" width="14.5" style="152" customWidth="1"/>
    <col min="12294" max="12294" width="17" style="152" customWidth="1"/>
    <col min="12295" max="12295" width="9.1640625" style="152" bestFit="1" customWidth="1"/>
    <col min="12296" max="12296" width="13.6640625" style="152" customWidth="1"/>
    <col min="12297" max="12297" width="11.33203125" style="152" customWidth="1"/>
    <col min="12298" max="12298" width="15" style="152" bestFit="1" customWidth="1"/>
    <col min="12299" max="12299" width="11.5" style="152" bestFit="1" customWidth="1"/>
    <col min="12300" max="12300" width="15" style="152" bestFit="1" customWidth="1"/>
    <col min="12301" max="12301" width="10.83203125" style="152" customWidth="1"/>
    <col min="12302" max="12302" width="16.5" style="152" bestFit="1" customWidth="1"/>
    <col min="12303" max="12303" width="11.1640625" style="152" bestFit="1" customWidth="1"/>
    <col min="12304" max="12304" width="10" style="152" bestFit="1" customWidth="1"/>
    <col min="12305" max="12305" width="12.5" style="152" bestFit="1" customWidth="1"/>
    <col min="12306" max="12306" width="15.33203125" style="152" customWidth="1"/>
    <col min="12307" max="12544" width="9.33203125" style="152"/>
    <col min="12545" max="12545" width="15" style="152" customWidth="1"/>
    <col min="12546" max="12546" width="50.33203125" style="152" customWidth="1"/>
    <col min="12547" max="12547" width="5" style="152" customWidth="1"/>
    <col min="12548" max="12548" width="18" style="152" customWidth="1"/>
    <col min="12549" max="12549" width="14.5" style="152" customWidth="1"/>
    <col min="12550" max="12550" width="17" style="152" customWidth="1"/>
    <col min="12551" max="12551" width="9.1640625" style="152" bestFit="1" customWidth="1"/>
    <col min="12552" max="12552" width="13.6640625" style="152" customWidth="1"/>
    <col min="12553" max="12553" width="11.33203125" style="152" customWidth="1"/>
    <col min="12554" max="12554" width="15" style="152" bestFit="1" customWidth="1"/>
    <col min="12555" max="12555" width="11.5" style="152" bestFit="1" customWidth="1"/>
    <col min="12556" max="12556" width="15" style="152" bestFit="1" customWidth="1"/>
    <col min="12557" max="12557" width="10.83203125" style="152" customWidth="1"/>
    <col min="12558" max="12558" width="16.5" style="152" bestFit="1" customWidth="1"/>
    <col min="12559" max="12559" width="11.1640625" style="152" bestFit="1" customWidth="1"/>
    <col min="12560" max="12560" width="10" style="152" bestFit="1" customWidth="1"/>
    <col min="12561" max="12561" width="12.5" style="152" bestFit="1" customWidth="1"/>
    <col min="12562" max="12562" width="15.33203125" style="152" customWidth="1"/>
    <col min="12563" max="12800" width="9.33203125" style="152"/>
    <col min="12801" max="12801" width="15" style="152" customWidth="1"/>
    <col min="12802" max="12802" width="50.33203125" style="152" customWidth="1"/>
    <col min="12803" max="12803" width="5" style="152" customWidth="1"/>
    <col min="12804" max="12804" width="18" style="152" customWidth="1"/>
    <col min="12805" max="12805" width="14.5" style="152" customWidth="1"/>
    <col min="12806" max="12806" width="17" style="152" customWidth="1"/>
    <col min="12807" max="12807" width="9.1640625" style="152" bestFit="1" customWidth="1"/>
    <col min="12808" max="12808" width="13.6640625" style="152" customWidth="1"/>
    <col min="12809" max="12809" width="11.33203125" style="152" customWidth="1"/>
    <col min="12810" max="12810" width="15" style="152" bestFit="1" customWidth="1"/>
    <col min="12811" max="12811" width="11.5" style="152" bestFit="1" customWidth="1"/>
    <col min="12812" max="12812" width="15" style="152" bestFit="1" customWidth="1"/>
    <col min="12813" max="12813" width="10.83203125" style="152" customWidth="1"/>
    <col min="12814" max="12814" width="16.5" style="152" bestFit="1" customWidth="1"/>
    <col min="12815" max="12815" width="11.1640625" style="152" bestFit="1" customWidth="1"/>
    <col min="12816" max="12816" width="10" style="152" bestFit="1" customWidth="1"/>
    <col min="12817" max="12817" width="12.5" style="152" bestFit="1" customWidth="1"/>
    <col min="12818" max="12818" width="15.33203125" style="152" customWidth="1"/>
    <col min="12819" max="13056" width="9.33203125" style="152"/>
    <col min="13057" max="13057" width="15" style="152" customWidth="1"/>
    <col min="13058" max="13058" width="50.33203125" style="152" customWidth="1"/>
    <col min="13059" max="13059" width="5" style="152" customWidth="1"/>
    <col min="13060" max="13060" width="18" style="152" customWidth="1"/>
    <col min="13061" max="13061" width="14.5" style="152" customWidth="1"/>
    <col min="13062" max="13062" width="17" style="152" customWidth="1"/>
    <col min="13063" max="13063" width="9.1640625" style="152" bestFit="1" customWidth="1"/>
    <col min="13064" max="13064" width="13.6640625" style="152" customWidth="1"/>
    <col min="13065" max="13065" width="11.33203125" style="152" customWidth="1"/>
    <col min="13066" max="13066" width="15" style="152" bestFit="1" customWidth="1"/>
    <col min="13067" max="13067" width="11.5" style="152" bestFit="1" customWidth="1"/>
    <col min="13068" max="13068" width="15" style="152" bestFit="1" customWidth="1"/>
    <col min="13069" max="13069" width="10.83203125" style="152" customWidth="1"/>
    <col min="13070" max="13070" width="16.5" style="152" bestFit="1" customWidth="1"/>
    <col min="13071" max="13071" width="11.1640625" style="152" bestFit="1" customWidth="1"/>
    <col min="13072" max="13072" width="10" style="152" bestFit="1" customWidth="1"/>
    <col min="13073" max="13073" width="12.5" style="152" bestFit="1" customWidth="1"/>
    <col min="13074" max="13074" width="15.33203125" style="152" customWidth="1"/>
    <col min="13075" max="13312" width="9.33203125" style="152"/>
    <col min="13313" max="13313" width="15" style="152" customWidth="1"/>
    <col min="13314" max="13314" width="50.33203125" style="152" customWidth="1"/>
    <col min="13315" max="13315" width="5" style="152" customWidth="1"/>
    <col min="13316" max="13316" width="18" style="152" customWidth="1"/>
    <col min="13317" max="13317" width="14.5" style="152" customWidth="1"/>
    <col min="13318" max="13318" width="17" style="152" customWidth="1"/>
    <col min="13319" max="13319" width="9.1640625" style="152" bestFit="1" customWidth="1"/>
    <col min="13320" max="13320" width="13.6640625" style="152" customWidth="1"/>
    <col min="13321" max="13321" width="11.33203125" style="152" customWidth="1"/>
    <col min="13322" max="13322" width="15" style="152" bestFit="1" customWidth="1"/>
    <col min="13323" max="13323" width="11.5" style="152" bestFit="1" customWidth="1"/>
    <col min="13324" max="13324" width="15" style="152" bestFit="1" customWidth="1"/>
    <col min="13325" max="13325" width="10.83203125" style="152" customWidth="1"/>
    <col min="13326" max="13326" width="16.5" style="152" bestFit="1" customWidth="1"/>
    <col min="13327" max="13327" width="11.1640625" style="152" bestFit="1" customWidth="1"/>
    <col min="13328" max="13328" width="10" style="152" bestFit="1" customWidth="1"/>
    <col min="13329" max="13329" width="12.5" style="152" bestFit="1" customWidth="1"/>
    <col min="13330" max="13330" width="15.33203125" style="152" customWidth="1"/>
    <col min="13331" max="13568" width="9.33203125" style="152"/>
    <col min="13569" max="13569" width="15" style="152" customWidth="1"/>
    <col min="13570" max="13570" width="50.33203125" style="152" customWidth="1"/>
    <col min="13571" max="13571" width="5" style="152" customWidth="1"/>
    <col min="13572" max="13572" width="18" style="152" customWidth="1"/>
    <col min="13573" max="13573" width="14.5" style="152" customWidth="1"/>
    <col min="13574" max="13574" width="17" style="152" customWidth="1"/>
    <col min="13575" max="13575" width="9.1640625" style="152" bestFit="1" customWidth="1"/>
    <col min="13576" max="13576" width="13.6640625" style="152" customWidth="1"/>
    <col min="13577" max="13577" width="11.33203125" style="152" customWidth="1"/>
    <col min="13578" max="13578" width="15" style="152" bestFit="1" customWidth="1"/>
    <col min="13579" max="13579" width="11.5" style="152" bestFit="1" customWidth="1"/>
    <col min="13580" max="13580" width="15" style="152" bestFit="1" customWidth="1"/>
    <col min="13581" max="13581" width="10.83203125" style="152" customWidth="1"/>
    <col min="13582" max="13582" width="16.5" style="152" bestFit="1" customWidth="1"/>
    <col min="13583" max="13583" width="11.1640625" style="152" bestFit="1" customWidth="1"/>
    <col min="13584" max="13584" width="10" style="152" bestFit="1" customWidth="1"/>
    <col min="13585" max="13585" width="12.5" style="152" bestFit="1" customWidth="1"/>
    <col min="13586" max="13586" width="15.33203125" style="152" customWidth="1"/>
    <col min="13587" max="13824" width="9.33203125" style="152"/>
    <col min="13825" max="13825" width="15" style="152" customWidth="1"/>
    <col min="13826" max="13826" width="50.33203125" style="152" customWidth="1"/>
    <col min="13827" max="13827" width="5" style="152" customWidth="1"/>
    <col min="13828" max="13828" width="18" style="152" customWidth="1"/>
    <col min="13829" max="13829" width="14.5" style="152" customWidth="1"/>
    <col min="13830" max="13830" width="17" style="152" customWidth="1"/>
    <col min="13831" max="13831" width="9.1640625" style="152" bestFit="1" customWidth="1"/>
    <col min="13832" max="13832" width="13.6640625" style="152" customWidth="1"/>
    <col min="13833" max="13833" width="11.33203125" style="152" customWidth="1"/>
    <col min="13834" max="13834" width="15" style="152" bestFit="1" customWidth="1"/>
    <col min="13835" max="13835" width="11.5" style="152" bestFit="1" customWidth="1"/>
    <col min="13836" max="13836" width="15" style="152" bestFit="1" customWidth="1"/>
    <col min="13837" max="13837" width="10.83203125" style="152" customWidth="1"/>
    <col min="13838" max="13838" width="16.5" style="152" bestFit="1" customWidth="1"/>
    <col min="13839" max="13839" width="11.1640625" style="152" bestFit="1" customWidth="1"/>
    <col min="13840" max="13840" width="10" style="152" bestFit="1" customWidth="1"/>
    <col min="13841" max="13841" width="12.5" style="152" bestFit="1" customWidth="1"/>
    <col min="13842" max="13842" width="15.33203125" style="152" customWidth="1"/>
    <col min="13843" max="14080" width="9.33203125" style="152"/>
    <col min="14081" max="14081" width="15" style="152" customWidth="1"/>
    <col min="14082" max="14082" width="50.33203125" style="152" customWidth="1"/>
    <col min="14083" max="14083" width="5" style="152" customWidth="1"/>
    <col min="14084" max="14084" width="18" style="152" customWidth="1"/>
    <col min="14085" max="14085" width="14.5" style="152" customWidth="1"/>
    <col min="14086" max="14086" width="17" style="152" customWidth="1"/>
    <col min="14087" max="14087" width="9.1640625" style="152" bestFit="1" customWidth="1"/>
    <col min="14088" max="14088" width="13.6640625" style="152" customWidth="1"/>
    <col min="14089" max="14089" width="11.33203125" style="152" customWidth="1"/>
    <col min="14090" max="14090" width="15" style="152" bestFit="1" customWidth="1"/>
    <col min="14091" max="14091" width="11.5" style="152" bestFit="1" customWidth="1"/>
    <col min="14092" max="14092" width="15" style="152" bestFit="1" customWidth="1"/>
    <col min="14093" max="14093" width="10.83203125" style="152" customWidth="1"/>
    <col min="14094" max="14094" width="16.5" style="152" bestFit="1" customWidth="1"/>
    <col min="14095" max="14095" width="11.1640625" style="152" bestFit="1" customWidth="1"/>
    <col min="14096" max="14096" width="10" style="152" bestFit="1" customWidth="1"/>
    <col min="14097" max="14097" width="12.5" style="152" bestFit="1" customWidth="1"/>
    <col min="14098" max="14098" width="15.33203125" style="152" customWidth="1"/>
    <col min="14099" max="14336" width="9.33203125" style="152"/>
    <col min="14337" max="14337" width="15" style="152" customWidth="1"/>
    <col min="14338" max="14338" width="50.33203125" style="152" customWidth="1"/>
    <col min="14339" max="14339" width="5" style="152" customWidth="1"/>
    <col min="14340" max="14340" width="18" style="152" customWidth="1"/>
    <col min="14341" max="14341" width="14.5" style="152" customWidth="1"/>
    <col min="14342" max="14342" width="17" style="152" customWidth="1"/>
    <col min="14343" max="14343" width="9.1640625" style="152" bestFit="1" customWidth="1"/>
    <col min="14344" max="14344" width="13.6640625" style="152" customWidth="1"/>
    <col min="14345" max="14345" width="11.33203125" style="152" customWidth="1"/>
    <col min="14346" max="14346" width="15" style="152" bestFit="1" customWidth="1"/>
    <col min="14347" max="14347" width="11.5" style="152" bestFit="1" customWidth="1"/>
    <col min="14348" max="14348" width="15" style="152" bestFit="1" customWidth="1"/>
    <col min="14349" max="14349" width="10.83203125" style="152" customWidth="1"/>
    <col min="14350" max="14350" width="16.5" style="152" bestFit="1" customWidth="1"/>
    <col min="14351" max="14351" width="11.1640625" style="152" bestFit="1" customWidth="1"/>
    <col min="14352" max="14352" width="10" style="152" bestFit="1" customWidth="1"/>
    <col min="14353" max="14353" width="12.5" style="152" bestFit="1" customWidth="1"/>
    <col min="14354" max="14354" width="15.33203125" style="152" customWidth="1"/>
    <col min="14355" max="14592" width="9.33203125" style="152"/>
    <col min="14593" max="14593" width="15" style="152" customWidth="1"/>
    <col min="14594" max="14594" width="50.33203125" style="152" customWidth="1"/>
    <col min="14595" max="14595" width="5" style="152" customWidth="1"/>
    <col min="14596" max="14596" width="18" style="152" customWidth="1"/>
    <col min="14597" max="14597" width="14.5" style="152" customWidth="1"/>
    <col min="14598" max="14598" width="17" style="152" customWidth="1"/>
    <col min="14599" max="14599" width="9.1640625" style="152" bestFit="1" customWidth="1"/>
    <col min="14600" max="14600" width="13.6640625" style="152" customWidth="1"/>
    <col min="14601" max="14601" width="11.33203125" style="152" customWidth="1"/>
    <col min="14602" max="14602" width="15" style="152" bestFit="1" customWidth="1"/>
    <col min="14603" max="14603" width="11.5" style="152" bestFit="1" customWidth="1"/>
    <col min="14604" max="14604" width="15" style="152" bestFit="1" customWidth="1"/>
    <col min="14605" max="14605" width="10.83203125" style="152" customWidth="1"/>
    <col min="14606" max="14606" width="16.5" style="152" bestFit="1" customWidth="1"/>
    <col min="14607" max="14607" width="11.1640625" style="152" bestFit="1" customWidth="1"/>
    <col min="14608" max="14608" width="10" style="152" bestFit="1" customWidth="1"/>
    <col min="14609" max="14609" width="12.5" style="152" bestFit="1" customWidth="1"/>
    <col min="14610" max="14610" width="15.33203125" style="152" customWidth="1"/>
    <col min="14611" max="14848" width="9.33203125" style="152"/>
    <col min="14849" max="14849" width="15" style="152" customWidth="1"/>
    <col min="14850" max="14850" width="50.33203125" style="152" customWidth="1"/>
    <col min="14851" max="14851" width="5" style="152" customWidth="1"/>
    <col min="14852" max="14852" width="18" style="152" customWidth="1"/>
    <col min="14853" max="14853" width="14.5" style="152" customWidth="1"/>
    <col min="14854" max="14854" width="17" style="152" customWidth="1"/>
    <col min="14855" max="14855" width="9.1640625" style="152" bestFit="1" customWidth="1"/>
    <col min="14856" max="14856" width="13.6640625" style="152" customWidth="1"/>
    <col min="14857" max="14857" width="11.33203125" style="152" customWidth="1"/>
    <col min="14858" max="14858" width="15" style="152" bestFit="1" customWidth="1"/>
    <col min="14859" max="14859" width="11.5" style="152" bestFit="1" customWidth="1"/>
    <col min="14860" max="14860" width="15" style="152" bestFit="1" customWidth="1"/>
    <col min="14861" max="14861" width="10.83203125" style="152" customWidth="1"/>
    <col min="14862" max="14862" width="16.5" style="152" bestFit="1" customWidth="1"/>
    <col min="14863" max="14863" width="11.1640625" style="152" bestFit="1" customWidth="1"/>
    <col min="14864" max="14864" width="10" style="152" bestFit="1" customWidth="1"/>
    <col min="14865" max="14865" width="12.5" style="152" bestFit="1" customWidth="1"/>
    <col min="14866" max="14866" width="15.33203125" style="152" customWidth="1"/>
    <col min="14867" max="15104" width="9.33203125" style="152"/>
    <col min="15105" max="15105" width="15" style="152" customWidth="1"/>
    <col min="15106" max="15106" width="50.33203125" style="152" customWidth="1"/>
    <col min="15107" max="15107" width="5" style="152" customWidth="1"/>
    <col min="15108" max="15108" width="18" style="152" customWidth="1"/>
    <col min="15109" max="15109" width="14.5" style="152" customWidth="1"/>
    <col min="15110" max="15110" width="17" style="152" customWidth="1"/>
    <col min="15111" max="15111" width="9.1640625" style="152" bestFit="1" customWidth="1"/>
    <col min="15112" max="15112" width="13.6640625" style="152" customWidth="1"/>
    <col min="15113" max="15113" width="11.33203125" style="152" customWidth="1"/>
    <col min="15114" max="15114" width="15" style="152" bestFit="1" customWidth="1"/>
    <col min="15115" max="15115" width="11.5" style="152" bestFit="1" customWidth="1"/>
    <col min="15116" max="15116" width="15" style="152" bestFit="1" customWidth="1"/>
    <col min="15117" max="15117" width="10.83203125" style="152" customWidth="1"/>
    <col min="15118" max="15118" width="16.5" style="152" bestFit="1" customWidth="1"/>
    <col min="15119" max="15119" width="11.1640625" style="152" bestFit="1" customWidth="1"/>
    <col min="15120" max="15120" width="10" style="152" bestFit="1" customWidth="1"/>
    <col min="15121" max="15121" width="12.5" style="152" bestFit="1" customWidth="1"/>
    <col min="15122" max="15122" width="15.33203125" style="152" customWidth="1"/>
    <col min="15123" max="15360" width="9.33203125" style="152"/>
    <col min="15361" max="15361" width="15" style="152" customWidth="1"/>
    <col min="15362" max="15362" width="50.33203125" style="152" customWidth="1"/>
    <col min="15363" max="15363" width="5" style="152" customWidth="1"/>
    <col min="15364" max="15364" width="18" style="152" customWidth="1"/>
    <col min="15365" max="15365" width="14.5" style="152" customWidth="1"/>
    <col min="15366" max="15366" width="17" style="152" customWidth="1"/>
    <col min="15367" max="15367" width="9.1640625" style="152" bestFit="1" customWidth="1"/>
    <col min="15368" max="15368" width="13.6640625" style="152" customWidth="1"/>
    <col min="15369" max="15369" width="11.33203125" style="152" customWidth="1"/>
    <col min="15370" max="15370" width="15" style="152" bestFit="1" customWidth="1"/>
    <col min="15371" max="15371" width="11.5" style="152" bestFit="1" customWidth="1"/>
    <col min="15372" max="15372" width="15" style="152" bestFit="1" customWidth="1"/>
    <col min="15373" max="15373" width="10.83203125" style="152" customWidth="1"/>
    <col min="15374" max="15374" width="16.5" style="152" bestFit="1" customWidth="1"/>
    <col min="15375" max="15375" width="11.1640625" style="152" bestFit="1" customWidth="1"/>
    <col min="15376" max="15376" width="10" style="152" bestFit="1" customWidth="1"/>
    <col min="15377" max="15377" width="12.5" style="152" bestFit="1" customWidth="1"/>
    <col min="15378" max="15378" width="15.33203125" style="152" customWidth="1"/>
    <col min="15379" max="15616" width="9.33203125" style="152"/>
    <col min="15617" max="15617" width="15" style="152" customWidth="1"/>
    <col min="15618" max="15618" width="50.33203125" style="152" customWidth="1"/>
    <col min="15619" max="15619" width="5" style="152" customWidth="1"/>
    <col min="15620" max="15620" width="18" style="152" customWidth="1"/>
    <col min="15621" max="15621" width="14.5" style="152" customWidth="1"/>
    <col min="15622" max="15622" width="17" style="152" customWidth="1"/>
    <col min="15623" max="15623" width="9.1640625" style="152" bestFit="1" customWidth="1"/>
    <col min="15624" max="15624" width="13.6640625" style="152" customWidth="1"/>
    <col min="15625" max="15625" width="11.33203125" style="152" customWidth="1"/>
    <col min="15626" max="15626" width="15" style="152" bestFit="1" customWidth="1"/>
    <col min="15627" max="15627" width="11.5" style="152" bestFit="1" customWidth="1"/>
    <col min="15628" max="15628" width="15" style="152" bestFit="1" customWidth="1"/>
    <col min="15629" max="15629" width="10.83203125" style="152" customWidth="1"/>
    <col min="15630" max="15630" width="16.5" style="152" bestFit="1" customWidth="1"/>
    <col min="15631" max="15631" width="11.1640625" style="152" bestFit="1" customWidth="1"/>
    <col min="15632" max="15632" width="10" style="152" bestFit="1" customWidth="1"/>
    <col min="15633" max="15633" width="12.5" style="152" bestFit="1" customWidth="1"/>
    <col min="15634" max="15634" width="15.33203125" style="152" customWidth="1"/>
    <col min="15635" max="15872" width="9.33203125" style="152"/>
    <col min="15873" max="15873" width="15" style="152" customWidth="1"/>
    <col min="15874" max="15874" width="50.33203125" style="152" customWidth="1"/>
    <col min="15875" max="15875" width="5" style="152" customWidth="1"/>
    <col min="15876" max="15876" width="18" style="152" customWidth="1"/>
    <col min="15877" max="15877" width="14.5" style="152" customWidth="1"/>
    <col min="15878" max="15878" width="17" style="152" customWidth="1"/>
    <col min="15879" max="15879" width="9.1640625" style="152" bestFit="1" customWidth="1"/>
    <col min="15880" max="15880" width="13.6640625" style="152" customWidth="1"/>
    <col min="15881" max="15881" width="11.33203125" style="152" customWidth="1"/>
    <col min="15882" max="15882" width="15" style="152" bestFit="1" customWidth="1"/>
    <col min="15883" max="15883" width="11.5" style="152" bestFit="1" customWidth="1"/>
    <col min="15884" max="15884" width="15" style="152" bestFit="1" customWidth="1"/>
    <col min="15885" max="15885" width="10.83203125" style="152" customWidth="1"/>
    <col min="15886" max="15886" width="16.5" style="152" bestFit="1" customWidth="1"/>
    <col min="15887" max="15887" width="11.1640625" style="152" bestFit="1" customWidth="1"/>
    <col min="15888" max="15888" width="10" style="152" bestFit="1" customWidth="1"/>
    <col min="15889" max="15889" width="12.5" style="152" bestFit="1" customWidth="1"/>
    <col min="15890" max="15890" width="15.33203125" style="152" customWidth="1"/>
    <col min="15891" max="16128" width="9.33203125" style="152"/>
    <col min="16129" max="16129" width="15" style="152" customWidth="1"/>
    <col min="16130" max="16130" width="50.33203125" style="152" customWidth="1"/>
    <col min="16131" max="16131" width="5" style="152" customWidth="1"/>
    <col min="16132" max="16132" width="18" style="152" customWidth="1"/>
    <col min="16133" max="16133" width="14.5" style="152" customWidth="1"/>
    <col min="16134" max="16134" width="17" style="152" customWidth="1"/>
    <col min="16135" max="16135" width="9.1640625" style="152" bestFit="1" customWidth="1"/>
    <col min="16136" max="16136" width="13.6640625" style="152" customWidth="1"/>
    <col min="16137" max="16137" width="11.33203125" style="152" customWidth="1"/>
    <col min="16138" max="16138" width="15" style="152" bestFit="1" customWidth="1"/>
    <col min="16139" max="16139" width="11.5" style="152" bestFit="1" customWidth="1"/>
    <col min="16140" max="16140" width="15" style="152" bestFit="1" customWidth="1"/>
    <col min="16141" max="16141" width="10.83203125" style="152" customWidth="1"/>
    <col min="16142" max="16142" width="16.5" style="152" bestFit="1" customWidth="1"/>
    <col min="16143" max="16143" width="11.1640625" style="152" bestFit="1" customWidth="1"/>
    <col min="16144" max="16144" width="10" style="152" bestFit="1" customWidth="1"/>
    <col min="16145" max="16145" width="12.5" style="152" bestFit="1" customWidth="1"/>
    <col min="16146" max="16146" width="15.33203125" style="152" customWidth="1"/>
    <col min="16147" max="16384" width="9.33203125" style="152"/>
  </cols>
  <sheetData>
    <row r="1" spans="1:17" ht="11.1" customHeight="1" x14ac:dyDescent="0.2">
      <c r="A1" s="143" t="s">
        <v>893</v>
      </c>
      <c r="B1" s="144"/>
      <c r="C1" s="145" t="s">
        <v>0</v>
      </c>
      <c r="D1" s="146"/>
      <c r="E1" s="146"/>
      <c r="F1" s="147"/>
      <c r="G1" s="148" t="s">
        <v>894</v>
      </c>
      <c r="H1" s="149"/>
      <c r="I1" s="150" t="s">
        <v>1</v>
      </c>
      <c r="J1" s="150"/>
      <c r="K1" s="89">
        <f>F43</f>
        <v>109364.41999999998</v>
      </c>
      <c r="L1" s="89"/>
      <c r="M1" s="150" t="s">
        <v>2</v>
      </c>
      <c r="N1" s="150"/>
      <c r="O1" s="151">
        <f>J43</f>
        <v>52425.439999999995</v>
      </c>
      <c r="P1" s="151"/>
    </row>
    <row r="2" spans="1:17" ht="12" customHeight="1" x14ac:dyDescent="0.2">
      <c r="A2" s="153"/>
      <c r="B2" s="154"/>
      <c r="C2" s="155" t="s">
        <v>895</v>
      </c>
      <c r="D2" s="156"/>
      <c r="E2" s="156"/>
      <c r="F2" s="157"/>
      <c r="G2" s="158">
        <v>45477</v>
      </c>
      <c r="H2" s="159"/>
      <c r="I2" s="150"/>
      <c r="J2" s="150"/>
      <c r="K2" s="89"/>
      <c r="L2" s="89"/>
      <c r="M2" s="150"/>
      <c r="N2" s="150"/>
      <c r="O2" s="151"/>
      <c r="P2" s="151"/>
    </row>
    <row r="3" spans="1:17" ht="26.25" customHeight="1" x14ac:dyDescent="0.2">
      <c r="A3" s="160" t="s">
        <v>896</v>
      </c>
      <c r="B3" s="161"/>
      <c r="C3" s="162" t="s">
        <v>897</v>
      </c>
      <c r="D3" s="163"/>
      <c r="E3" s="163"/>
      <c r="F3" s="164"/>
      <c r="G3" s="165" t="s">
        <v>898</v>
      </c>
      <c r="H3" s="166">
        <v>45405</v>
      </c>
      <c r="I3" s="167" t="s">
        <v>1020</v>
      </c>
      <c r="J3" s="168"/>
      <c r="K3" s="168"/>
      <c r="L3" s="168"/>
      <c r="M3" s="168"/>
      <c r="N3" s="168"/>
      <c r="O3" s="168"/>
      <c r="P3" s="169"/>
    </row>
    <row r="4" spans="1:17" ht="11.1" customHeight="1" x14ac:dyDescent="0.2">
      <c r="A4" s="170" t="s">
        <v>899</v>
      </c>
      <c r="B4" s="171"/>
      <c r="C4" s="148" t="s">
        <v>900</v>
      </c>
      <c r="D4" s="172"/>
      <c r="E4" s="173">
        <v>1</v>
      </c>
      <c r="F4" s="155" t="s">
        <v>901</v>
      </c>
      <c r="G4" s="156"/>
      <c r="H4" s="156"/>
      <c r="I4" s="174">
        <f>(H5-F5)+1</f>
        <v>37</v>
      </c>
      <c r="J4" s="155" t="s">
        <v>3</v>
      </c>
      <c r="K4" s="156"/>
      <c r="L4" s="157"/>
      <c r="M4" s="155" t="s">
        <v>902</v>
      </c>
      <c r="N4" s="156"/>
      <c r="O4" s="155" t="s">
        <v>4</v>
      </c>
      <c r="P4" s="157"/>
    </row>
    <row r="5" spans="1:17" x14ac:dyDescent="0.2">
      <c r="A5" s="175" t="s">
        <v>903</v>
      </c>
      <c r="B5" s="176"/>
      <c r="C5" s="177" t="s">
        <v>904</v>
      </c>
      <c r="D5" s="178"/>
      <c r="E5" s="179"/>
      <c r="F5" s="180">
        <v>45498</v>
      </c>
      <c r="G5" s="181"/>
      <c r="H5" s="182">
        <v>45534</v>
      </c>
      <c r="I5" s="183"/>
      <c r="J5" s="184">
        <v>8</v>
      </c>
      <c r="K5" s="185"/>
      <c r="L5" s="186"/>
      <c r="M5" s="158">
        <v>45463</v>
      </c>
      <c r="N5" s="159"/>
      <c r="O5" s="187"/>
      <c r="P5" s="188"/>
    </row>
    <row r="6" spans="1:17" s="195" customFormat="1" ht="11.1" customHeight="1" x14ac:dyDescent="0.2">
      <c r="A6" s="189" t="s">
        <v>905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1"/>
      <c r="N6" s="192"/>
      <c r="O6" s="193"/>
      <c r="P6" s="194"/>
    </row>
    <row r="7" spans="1:17" s="195" customFormat="1" ht="19.5" customHeight="1" x14ac:dyDescent="0.2">
      <c r="A7" s="177" t="s">
        <v>1021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96"/>
      <c r="N7" s="197"/>
      <c r="O7" s="198"/>
      <c r="P7" s="199"/>
    </row>
    <row r="8" spans="1:17" s="195" customFormat="1" ht="11.1" customHeight="1" x14ac:dyDescent="0.2">
      <c r="A8" s="189" t="s">
        <v>906</v>
      </c>
      <c r="B8" s="191"/>
      <c r="C8" s="189" t="s">
        <v>907</v>
      </c>
      <c r="D8" s="190"/>
      <c r="E8" s="190"/>
      <c r="F8" s="190"/>
      <c r="G8" s="190"/>
      <c r="H8" s="190"/>
      <c r="I8" s="190"/>
      <c r="J8" s="191"/>
      <c r="K8" s="200" t="s">
        <v>908</v>
      </c>
      <c r="L8" s="201"/>
      <c r="M8" s="202"/>
      <c r="N8" s="197"/>
      <c r="O8" s="198"/>
      <c r="P8" s="199"/>
    </row>
    <row r="9" spans="1:17" s="211" customFormat="1" ht="11.1" customHeight="1" x14ac:dyDescent="0.15">
      <c r="A9" s="203" t="s">
        <v>909</v>
      </c>
      <c r="B9" s="204"/>
      <c r="C9" s="205" t="s">
        <v>910</v>
      </c>
      <c r="D9" s="206"/>
      <c r="E9" s="206"/>
      <c r="F9" s="206"/>
      <c r="G9" s="206"/>
      <c r="H9" s="206"/>
      <c r="I9" s="206"/>
      <c r="J9" s="207"/>
      <c r="K9" s="208">
        <v>10656129000106</v>
      </c>
      <c r="L9" s="209">
        <v>11460798000170</v>
      </c>
      <c r="M9" s="210">
        <v>11460798000170</v>
      </c>
      <c r="N9" s="197"/>
      <c r="O9" s="198"/>
      <c r="P9" s="199"/>
    </row>
    <row r="10" spans="1:17" s="211" customFormat="1" ht="3.95" customHeight="1" x14ac:dyDescent="0.15">
      <c r="A10" s="212"/>
      <c r="B10" s="213"/>
      <c r="C10" s="214"/>
      <c r="D10" s="215"/>
      <c r="E10" s="215"/>
      <c r="F10" s="215"/>
      <c r="G10" s="215"/>
      <c r="H10" s="215"/>
      <c r="I10" s="215"/>
      <c r="J10" s="216"/>
      <c r="K10" s="217">
        <v>11460798000170</v>
      </c>
      <c r="L10" s="218">
        <v>11460798000170</v>
      </c>
      <c r="M10" s="219">
        <v>11460798000170</v>
      </c>
      <c r="N10" s="220"/>
      <c r="O10" s="221"/>
      <c r="P10" s="222"/>
    </row>
    <row r="11" spans="1:17" ht="3.95" customHeight="1" thickBot="1" x14ac:dyDescent="0.25"/>
    <row r="12" spans="1:17" s="231" customFormat="1" ht="11.1" customHeight="1" x14ac:dyDescent="0.2">
      <c r="A12" s="226" t="s">
        <v>5</v>
      </c>
      <c r="B12" s="227" t="s">
        <v>6</v>
      </c>
      <c r="C12" s="228" t="s">
        <v>7</v>
      </c>
      <c r="D12" s="229" t="s">
        <v>8</v>
      </c>
      <c r="E12" s="229"/>
      <c r="F12" s="229"/>
      <c r="G12" s="229" t="s">
        <v>9</v>
      </c>
      <c r="H12" s="229"/>
      <c r="I12" s="227" t="s">
        <v>10</v>
      </c>
      <c r="J12" s="227"/>
      <c r="K12" s="227" t="s">
        <v>11</v>
      </c>
      <c r="L12" s="227"/>
      <c r="M12" s="227" t="s">
        <v>12</v>
      </c>
      <c r="N12" s="227"/>
      <c r="O12" s="227" t="s">
        <v>13</v>
      </c>
      <c r="P12" s="230"/>
    </row>
    <row r="13" spans="1:17" s="231" customFormat="1" ht="30" customHeight="1" x14ac:dyDescent="0.2">
      <c r="A13" s="232"/>
      <c r="B13" s="233"/>
      <c r="C13" s="234"/>
      <c r="D13" s="235" t="s">
        <v>14</v>
      </c>
      <c r="E13" s="236" t="s">
        <v>15</v>
      </c>
      <c r="F13" s="236" t="s">
        <v>16</v>
      </c>
      <c r="G13" s="235" t="s">
        <v>14</v>
      </c>
      <c r="H13" s="236" t="s">
        <v>17</v>
      </c>
      <c r="I13" s="235" t="s">
        <v>14</v>
      </c>
      <c r="J13" s="236" t="s">
        <v>17</v>
      </c>
      <c r="K13" s="235" t="s">
        <v>14</v>
      </c>
      <c r="L13" s="236" t="s">
        <v>17</v>
      </c>
      <c r="M13" s="235" t="s">
        <v>14</v>
      </c>
      <c r="N13" s="236" t="s">
        <v>17</v>
      </c>
      <c r="O13" s="236" t="s">
        <v>18</v>
      </c>
      <c r="P13" s="237" t="s">
        <v>19</v>
      </c>
      <c r="Q13" s="238"/>
    </row>
    <row r="14" spans="1:17" s="231" customFormat="1" x14ac:dyDescent="0.2">
      <c r="A14" s="239">
        <v>1</v>
      </c>
      <c r="B14" s="239" t="s">
        <v>20</v>
      </c>
      <c r="C14" s="240"/>
      <c r="D14" s="241"/>
      <c r="E14" s="242"/>
      <c r="F14" s="243">
        <f>F15</f>
        <v>46864.979999999996</v>
      </c>
      <c r="G14" s="244"/>
      <c r="H14" s="243">
        <f>H15</f>
        <v>0</v>
      </c>
      <c r="I14" s="244"/>
      <c r="J14" s="243">
        <f>J15</f>
        <v>0</v>
      </c>
      <c r="K14" s="244"/>
      <c r="L14" s="243">
        <f>L15</f>
        <v>0</v>
      </c>
      <c r="M14" s="244"/>
      <c r="N14" s="243">
        <f>N15</f>
        <v>46864.979999999996</v>
      </c>
      <c r="O14" s="245"/>
      <c r="P14" s="246">
        <f t="shared" ref="P14:P43" si="0">IF((N14/F14)=0," ",(N14/F14))</f>
        <v>1</v>
      </c>
      <c r="Q14" s="238"/>
    </row>
    <row r="15" spans="1:17" s="231" customFormat="1" x14ac:dyDescent="0.2">
      <c r="A15" s="239" t="s">
        <v>1022</v>
      </c>
      <c r="B15" s="239" t="s">
        <v>23</v>
      </c>
      <c r="C15" s="240"/>
      <c r="D15" s="241"/>
      <c r="E15" s="242"/>
      <c r="F15" s="243">
        <f>F16+F18</f>
        <v>46864.979999999996</v>
      </c>
      <c r="G15" s="244"/>
      <c r="H15" s="243">
        <f>H16+H18</f>
        <v>0</v>
      </c>
      <c r="I15" s="244"/>
      <c r="J15" s="243">
        <f>J16+J18</f>
        <v>0</v>
      </c>
      <c r="K15" s="244"/>
      <c r="L15" s="243">
        <f>L16+L18</f>
        <v>0</v>
      </c>
      <c r="M15" s="244"/>
      <c r="N15" s="243">
        <f>N16+N18</f>
        <v>46864.979999999996</v>
      </c>
      <c r="O15" s="245"/>
      <c r="P15" s="246">
        <f t="shared" si="0"/>
        <v>1</v>
      </c>
      <c r="Q15" s="238"/>
    </row>
    <row r="16" spans="1:17" s="231" customFormat="1" x14ac:dyDescent="0.2">
      <c r="A16" s="239" t="s">
        <v>1023</v>
      </c>
      <c r="B16" s="239" t="s">
        <v>30</v>
      </c>
      <c r="C16" s="240"/>
      <c r="D16" s="241"/>
      <c r="E16" s="242"/>
      <c r="F16" s="247">
        <f>F17</f>
        <v>293.99</v>
      </c>
      <c r="G16" s="248"/>
      <c r="H16" s="247">
        <f>H17</f>
        <v>0</v>
      </c>
      <c r="I16" s="248"/>
      <c r="J16" s="247">
        <f>J17</f>
        <v>0</v>
      </c>
      <c r="K16" s="248"/>
      <c r="L16" s="247">
        <f>L17</f>
        <v>0</v>
      </c>
      <c r="M16" s="248"/>
      <c r="N16" s="247">
        <f>N17</f>
        <v>293.99</v>
      </c>
      <c r="O16" s="249"/>
      <c r="P16" s="246">
        <f t="shared" si="0"/>
        <v>1</v>
      </c>
      <c r="Q16" s="238"/>
    </row>
    <row r="17" spans="1:17" s="231" customFormat="1" ht="25.5" x14ac:dyDescent="0.2">
      <c r="A17" s="250" t="s">
        <v>1024</v>
      </c>
      <c r="B17" s="251" t="s">
        <v>1025</v>
      </c>
      <c r="C17" s="252" t="s">
        <v>28</v>
      </c>
      <c r="D17" s="253">
        <v>1</v>
      </c>
      <c r="E17" s="254">
        <v>293.99</v>
      </c>
      <c r="F17" s="255">
        <f>ROUND(D17*E17,2)</f>
        <v>293.99</v>
      </c>
      <c r="G17" s="256"/>
      <c r="H17" s="255">
        <f>ROUND(G17*E17,2)</f>
        <v>0</v>
      </c>
      <c r="I17" s="257"/>
      <c r="J17" s="255">
        <f>ROUND(I17*E17,2)</f>
        <v>0</v>
      </c>
      <c r="K17" s="255">
        <f>G17+I17</f>
        <v>0</v>
      </c>
      <c r="L17" s="255">
        <f>H17+J17</f>
        <v>0</v>
      </c>
      <c r="M17" s="255">
        <f>D17-K17</f>
        <v>1</v>
      </c>
      <c r="N17" s="255">
        <f>F17-L17</f>
        <v>293.99</v>
      </c>
      <c r="O17" s="258" t="str">
        <f>IF((L17/F17)=0," ",(L17/F17))</f>
        <v xml:space="preserve"> </v>
      </c>
      <c r="P17" s="259">
        <f>IF((N17/F17)=0," ",(N17/F17))</f>
        <v>1</v>
      </c>
      <c r="Q17" s="238"/>
    </row>
    <row r="18" spans="1:17" s="231" customFormat="1" x14ac:dyDescent="0.2">
      <c r="A18" s="239" t="s">
        <v>1026</v>
      </c>
      <c r="B18" s="239" t="s">
        <v>33</v>
      </c>
      <c r="C18" s="240"/>
      <c r="D18" s="241"/>
      <c r="E18" s="260"/>
      <c r="F18" s="247">
        <f>F19</f>
        <v>46570.99</v>
      </c>
      <c r="G18" s="248"/>
      <c r="H18" s="247">
        <f>H19</f>
        <v>0</v>
      </c>
      <c r="I18" s="248"/>
      <c r="J18" s="247">
        <f>J19</f>
        <v>0</v>
      </c>
      <c r="K18" s="248"/>
      <c r="L18" s="247">
        <f>L19</f>
        <v>0</v>
      </c>
      <c r="M18" s="248"/>
      <c r="N18" s="247">
        <f>N19</f>
        <v>46570.99</v>
      </c>
      <c r="O18" s="249"/>
      <c r="P18" s="246">
        <f t="shared" si="0"/>
        <v>1</v>
      </c>
      <c r="Q18" s="238"/>
    </row>
    <row r="19" spans="1:17" s="231" customFormat="1" ht="63.75" x14ac:dyDescent="0.2">
      <c r="A19" s="251" t="s">
        <v>1027</v>
      </c>
      <c r="B19" s="251" t="s">
        <v>1028</v>
      </c>
      <c r="C19" s="252" t="s">
        <v>1029</v>
      </c>
      <c r="D19" s="253">
        <v>2162.0700000000002</v>
      </c>
      <c r="E19" s="261">
        <v>21.54</v>
      </c>
      <c r="F19" s="255">
        <f>ROUND(D19*E19,2)</f>
        <v>46570.99</v>
      </c>
      <c r="G19" s="256"/>
      <c r="H19" s="255">
        <f>ROUND(G19*E19,2)</f>
        <v>0</v>
      </c>
      <c r="I19" s="257"/>
      <c r="J19" s="255">
        <f>ROUND(I19*E19,2)</f>
        <v>0</v>
      </c>
      <c r="K19" s="255">
        <f>G19+I19</f>
        <v>0</v>
      </c>
      <c r="L19" s="255">
        <f>H19+J19</f>
        <v>0</v>
      </c>
      <c r="M19" s="255">
        <f>D19-K19</f>
        <v>2162.0700000000002</v>
      </c>
      <c r="N19" s="255">
        <f>F19-L19</f>
        <v>46570.99</v>
      </c>
      <c r="O19" s="258" t="str">
        <f>IF((L19/F19)=0," ",(L19/F19))</f>
        <v xml:space="preserve"> </v>
      </c>
      <c r="P19" s="259">
        <f>IF((N19/F19)=0," ",(N19/F19))</f>
        <v>1</v>
      </c>
      <c r="Q19" s="238"/>
    </row>
    <row r="20" spans="1:17" s="231" customFormat="1" ht="25.5" x14ac:dyDescent="0.2">
      <c r="A20" s="239">
        <v>2</v>
      </c>
      <c r="B20" s="239" t="s">
        <v>1030</v>
      </c>
      <c r="C20" s="240"/>
      <c r="D20" s="241"/>
      <c r="E20" s="260"/>
      <c r="F20" s="247">
        <f>F21+F24</f>
        <v>62499.439999999995</v>
      </c>
      <c r="G20" s="248"/>
      <c r="H20" s="247">
        <f>H21+H24</f>
        <v>0</v>
      </c>
      <c r="I20" s="248"/>
      <c r="J20" s="247">
        <f>J21+J24</f>
        <v>52425.439999999995</v>
      </c>
      <c r="K20" s="248"/>
      <c r="L20" s="247">
        <f>L21+L24</f>
        <v>52425.439999999995</v>
      </c>
      <c r="M20" s="248"/>
      <c r="N20" s="247">
        <f>N21+N24</f>
        <v>10074</v>
      </c>
      <c r="O20" s="249"/>
      <c r="P20" s="246">
        <f t="shared" si="0"/>
        <v>0.16118544422158024</v>
      </c>
      <c r="Q20" s="238"/>
    </row>
    <row r="21" spans="1:17" s="231" customFormat="1" x14ac:dyDescent="0.2">
      <c r="A21" s="239" t="s">
        <v>1031</v>
      </c>
      <c r="B21" s="239" t="s">
        <v>136</v>
      </c>
      <c r="C21" s="240"/>
      <c r="D21" s="262"/>
      <c r="E21" s="263"/>
      <c r="F21" s="247">
        <f>SUM(F22:F23)</f>
        <v>6054.2800000000007</v>
      </c>
      <c r="G21" s="247"/>
      <c r="H21" s="247">
        <f>SUM(H22:H23)</f>
        <v>0</v>
      </c>
      <c r="I21" s="264"/>
      <c r="J21" s="247">
        <f>SUM(J22:J23)</f>
        <v>1644.5600000000002</v>
      </c>
      <c r="K21" s="247"/>
      <c r="L21" s="247">
        <f>SUM(L22:L23)</f>
        <v>1644.5600000000002</v>
      </c>
      <c r="M21" s="247"/>
      <c r="N21" s="247">
        <f>SUM(N22:N23)</f>
        <v>4409.72</v>
      </c>
      <c r="O21" s="265"/>
      <c r="P21" s="246">
        <f t="shared" si="0"/>
        <v>0.72836406641252138</v>
      </c>
      <c r="Q21" s="238"/>
    </row>
    <row r="22" spans="1:17" s="231" customFormat="1" ht="25.5" x14ac:dyDescent="0.2">
      <c r="A22" s="266" t="s">
        <v>1032</v>
      </c>
      <c r="B22" s="251" t="s">
        <v>1033</v>
      </c>
      <c r="C22" s="252" t="s">
        <v>28</v>
      </c>
      <c r="D22" s="253">
        <v>500</v>
      </c>
      <c r="E22" s="261">
        <v>6.65</v>
      </c>
      <c r="F22" s="255">
        <f>ROUND(D22*E22,2)</f>
        <v>3325</v>
      </c>
      <c r="G22" s="256"/>
      <c r="H22" s="255">
        <f>ROUND(G22*E22,2)</f>
        <v>0</v>
      </c>
      <c r="I22" s="257">
        <v>196</v>
      </c>
      <c r="J22" s="255">
        <f>ROUND(I22*E22,2)</f>
        <v>1303.4000000000001</v>
      </c>
      <c r="K22" s="255">
        <f>G22+I22</f>
        <v>196</v>
      </c>
      <c r="L22" s="255">
        <f>H22+J22</f>
        <v>1303.4000000000001</v>
      </c>
      <c r="M22" s="255">
        <f>D22-K22</f>
        <v>304</v>
      </c>
      <c r="N22" s="255">
        <f>F22-L22</f>
        <v>2021.6</v>
      </c>
      <c r="O22" s="258">
        <f>IF((L22/F22)=0," ",(L22/F22))</f>
        <v>0.39200000000000002</v>
      </c>
      <c r="P22" s="259">
        <f t="shared" si="0"/>
        <v>0.60799999999999998</v>
      </c>
      <c r="Q22" s="238"/>
    </row>
    <row r="23" spans="1:17" s="231" customFormat="1" ht="25.5" x14ac:dyDescent="0.2">
      <c r="A23" s="266" t="s">
        <v>1034</v>
      </c>
      <c r="B23" s="251" t="s">
        <v>1035</v>
      </c>
      <c r="C23" s="252" t="s">
        <v>28</v>
      </c>
      <c r="D23" s="253">
        <v>8</v>
      </c>
      <c r="E23" s="261">
        <v>341.16</v>
      </c>
      <c r="F23" s="255">
        <f>ROUND(D23*E23,2)</f>
        <v>2729.28</v>
      </c>
      <c r="G23" s="256"/>
      <c r="H23" s="255">
        <f>ROUND(G23*E23,2)</f>
        <v>0</v>
      </c>
      <c r="I23" s="257">
        <v>1</v>
      </c>
      <c r="J23" s="255">
        <f>ROUND(I23*E23,2)</f>
        <v>341.16</v>
      </c>
      <c r="K23" s="255">
        <f>G23+I23</f>
        <v>1</v>
      </c>
      <c r="L23" s="255">
        <f>H23+J23</f>
        <v>341.16</v>
      </c>
      <c r="M23" s="255">
        <f>D23-K23</f>
        <v>7</v>
      </c>
      <c r="N23" s="255">
        <f>F23-L23</f>
        <v>2388.1200000000003</v>
      </c>
      <c r="O23" s="258">
        <f>IF((L23/F23)=0," ",(L23/F23))</f>
        <v>0.125</v>
      </c>
      <c r="P23" s="259">
        <f t="shared" si="0"/>
        <v>0.87500000000000011</v>
      </c>
      <c r="Q23" s="238"/>
    </row>
    <row r="24" spans="1:17" s="231" customFormat="1" x14ac:dyDescent="0.2">
      <c r="A24" s="239" t="s">
        <v>1036</v>
      </c>
      <c r="B24" s="239" t="s">
        <v>274</v>
      </c>
      <c r="C24" s="240"/>
      <c r="D24" s="241"/>
      <c r="E24" s="260"/>
      <c r="F24" s="247">
        <f>F25</f>
        <v>56445.159999999996</v>
      </c>
      <c r="G24" s="267"/>
      <c r="H24" s="247">
        <f>H25</f>
        <v>0</v>
      </c>
      <c r="I24" s="268"/>
      <c r="J24" s="247">
        <f>J25</f>
        <v>50780.88</v>
      </c>
      <c r="K24" s="267"/>
      <c r="L24" s="247">
        <f>L25</f>
        <v>50780.88</v>
      </c>
      <c r="M24" s="267"/>
      <c r="N24" s="247">
        <f>N25</f>
        <v>5664.2799999999988</v>
      </c>
      <c r="O24" s="269"/>
      <c r="P24" s="246">
        <f t="shared" si="0"/>
        <v>0.10035014516745101</v>
      </c>
      <c r="Q24" s="238"/>
    </row>
    <row r="25" spans="1:17" s="231" customFormat="1" x14ac:dyDescent="0.2">
      <c r="A25" s="239" t="s">
        <v>1037</v>
      </c>
      <c r="B25" s="239" t="s">
        <v>99</v>
      </c>
      <c r="C25" s="240"/>
      <c r="D25" s="241"/>
      <c r="E25" s="260"/>
      <c r="F25" s="267">
        <f>F26+F30+F33+F36+F40</f>
        <v>56445.159999999996</v>
      </c>
      <c r="G25" s="267"/>
      <c r="H25" s="267">
        <f>H26+H30+H33+H36+H40</f>
        <v>0</v>
      </c>
      <c r="I25" s="268"/>
      <c r="J25" s="267">
        <f>J26+J30+J33+J36+J40</f>
        <v>50780.88</v>
      </c>
      <c r="K25" s="267"/>
      <c r="L25" s="267">
        <f>L26+L30+L33+L36+L40</f>
        <v>50780.88</v>
      </c>
      <c r="M25" s="267"/>
      <c r="N25" s="267">
        <f>N26+N30+N33+N36+N40</f>
        <v>5664.2799999999988</v>
      </c>
      <c r="O25" s="269"/>
      <c r="P25" s="246">
        <f t="shared" si="0"/>
        <v>0.10035014516745101</v>
      </c>
      <c r="Q25" s="238"/>
    </row>
    <row r="26" spans="1:17" s="231" customFormat="1" ht="38.25" x14ac:dyDescent="0.2">
      <c r="A26" s="239" t="s">
        <v>1038</v>
      </c>
      <c r="B26" s="239" t="s">
        <v>296</v>
      </c>
      <c r="C26" s="240"/>
      <c r="D26" s="262"/>
      <c r="E26" s="263"/>
      <c r="F26" s="247">
        <f>SUM(F27:F29)</f>
        <v>1673.29</v>
      </c>
      <c r="G26" s="247"/>
      <c r="H26" s="247">
        <f>SUM(H27:H29)</f>
        <v>0</v>
      </c>
      <c r="I26" s="264"/>
      <c r="J26" s="247">
        <f>SUM(J27:J29)</f>
        <v>843.47</v>
      </c>
      <c r="K26" s="247"/>
      <c r="L26" s="247">
        <f>SUM(L27:L29)</f>
        <v>843.47</v>
      </c>
      <c r="M26" s="247"/>
      <c r="N26" s="247">
        <f>SUM(N27:N29)</f>
        <v>829.82</v>
      </c>
      <c r="O26" s="265"/>
      <c r="P26" s="246">
        <f t="shared" si="0"/>
        <v>0.49592120911497711</v>
      </c>
      <c r="Q26" s="238"/>
    </row>
    <row r="27" spans="1:17" s="231" customFormat="1" ht="25.5" x14ac:dyDescent="0.2">
      <c r="A27" s="266" t="s">
        <v>1039</v>
      </c>
      <c r="B27" s="251" t="s">
        <v>1040</v>
      </c>
      <c r="C27" s="252" t="s">
        <v>68</v>
      </c>
      <c r="D27" s="253">
        <v>76.8</v>
      </c>
      <c r="E27" s="261">
        <v>9.65</v>
      </c>
      <c r="F27" s="255">
        <f>ROUND(D27*E27,2)</f>
        <v>741.12</v>
      </c>
      <c r="G27" s="256"/>
      <c r="H27" s="255">
        <f>ROUND(G27*E27,2)</f>
        <v>0</v>
      </c>
      <c r="I27" s="257">
        <v>76.8</v>
      </c>
      <c r="J27" s="255">
        <f>ROUND(I27*E27,2)</f>
        <v>741.12</v>
      </c>
      <c r="K27" s="255">
        <f t="shared" ref="K27:L29" si="1">G27+I27</f>
        <v>76.8</v>
      </c>
      <c r="L27" s="255">
        <f t="shared" si="1"/>
        <v>741.12</v>
      </c>
      <c r="M27" s="255">
        <f>D27-K27</f>
        <v>0</v>
      </c>
      <c r="N27" s="255">
        <f>F27-L27</f>
        <v>0</v>
      </c>
      <c r="O27" s="258">
        <f>IF((L27/F27)=0," ",(L27/F27))</f>
        <v>1</v>
      </c>
      <c r="P27" s="259" t="str">
        <f t="shared" si="0"/>
        <v xml:space="preserve"> </v>
      </c>
      <c r="Q27" s="238"/>
    </row>
    <row r="28" spans="1:17" s="231" customFormat="1" ht="25.5" x14ac:dyDescent="0.2">
      <c r="A28" s="266" t="s">
        <v>1041</v>
      </c>
      <c r="B28" s="251" t="s">
        <v>1042</v>
      </c>
      <c r="C28" s="252" t="s">
        <v>92</v>
      </c>
      <c r="D28" s="253">
        <v>5</v>
      </c>
      <c r="E28" s="261">
        <v>20.47</v>
      </c>
      <c r="F28" s="255">
        <f>ROUND(D28*E28,2)</f>
        <v>102.35</v>
      </c>
      <c r="G28" s="256"/>
      <c r="H28" s="255">
        <f>ROUND(G28*E28,2)</f>
        <v>0</v>
      </c>
      <c r="I28" s="257">
        <v>5</v>
      </c>
      <c r="J28" s="255">
        <f>ROUND(I28*E28,2)</f>
        <v>102.35</v>
      </c>
      <c r="K28" s="255">
        <f t="shared" si="1"/>
        <v>5</v>
      </c>
      <c r="L28" s="255">
        <f t="shared" si="1"/>
        <v>102.35</v>
      </c>
      <c r="M28" s="255">
        <f>D28-K28</f>
        <v>0</v>
      </c>
      <c r="N28" s="255">
        <f>F28-L28</f>
        <v>0</v>
      </c>
      <c r="O28" s="258">
        <f>IF((L28/F28)=0," ",(L28/F28))</f>
        <v>1</v>
      </c>
      <c r="P28" s="259" t="str">
        <f t="shared" si="0"/>
        <v xml:space="preserve"> </v>
      </c>
      <c r="Q28" s="238"/>
    </row>
    <row r="29" spans="1:17" s="231" customFormat="1" ht="25.5" x14ac:dyDescent="0.2">
      <c r="A29" s="250" t="s">
        <v>1043</v>
      </c>
      <c r="B29" s="251" t="s">
        <v>1044</v>
      </c>
      <c r="C29" s="252" t="s">
        <v>68</v>
      </c>
      <c r="D29" s="253">
        <v>38.4</v>
      </c>
      <c r="E29" s="261">
        <v>21.61</v>
      </c>
      <c r="F29" s="255">
        <f>ROUND(D29*E29,2)</f>
        <v>829.82</v>
      </c>
      <c r="G29" s="256"/>
      <c r="H29" s="255">
        <f>ROUND(G29*E29,2)</f>
        <v>0</v>
      </c>
      <c r="I29" s="257"/>
      <c r="J29" s="255">
        <f>ROUND(I29*E29,2)</f>
        <v>0</v>
      </c>
      <c r="K29" s="255">
        <f t="shared" si="1"/>
        <v>0</v>
      </c>
      <c r="L29" s="255">
        <f t="shared" si="1"/>
        <v>0</v>
      </c>
      <c r="M29" s="255">
        <f>D29-K29</f>
        <v>38.4</v>
      </c>
      <c r="N29" s="255">
        <f>F29-L29</f>
        <v>829.82</v>
      </c>
      <c r="O29" s="258" t="str">
        <f>IF((L29/F29)=0," ",(L29/F29))</f>
        <v xml:space="preserve"> </v>
      </c>
      <c r="P29" s="259">
        <f t="shared" si="0"/>
        <v>1</v>
      </c>
      <c r="Q29" s="238"/>
    </row>
    <row r="30" spans="1:17" s="231" customFormat="1" ht="25.5" x14ac:dyDescent="0.2">
      <c r="A30" s="239" t="s">
        <v>1045</v>
      </c>
      <c r="B30" s="239" t="s">
        <v>299</v>
      </c>
      <c r="C30" s="240"/>
      <c r="D30" s="241"/>
      <c r="E30" s="260"/>
      <c r="F30" s="247">
        <f>SUM(F31:F32)</f>
        <v>10099.969999999999</v>
      </c>
      <c r="G30" s="247"/>
      <c r="H30" s="247">
        <f>SUM(H31:H32)</f>
        <v>0</v>
      </c>
      <c r="I30" s="264"/>
      <c r="J30" s="247">
        <f>SUM(J31:J32)</f>
        <v>9891.9699999999993</v>
      </c>
      <c r="K30" s="247"/>
      <c r="L30" s="247">
        <f>SUM(L31:L32)</f>
        <v>9891.9699999999993</v>
      </c>
      <c r="M30" s="247"/>
      <c r="N30" s="247">
        <f>SUM(N31:N32)</f>
        <v>208</v>
      </c>
      <c r="O30" s="265"/>
      <c r="P30" s="246">
        <f t="shared" si="0"/>
        <v>2.0594120576595775E-2</v>
      </c>
      <c r="Q30" s="238"/>
    </row>
    <row r="31" spans="1:17" s="231" customFormat="1" ht="25.5" x14ac:dyDescent="0.2">
      <c r="A31" s="266" t="s">
        <v>1046</v>
      </c>
      <c r="B31" s="251" t="s">
        <v>1047</v>
      </c>
      <c r="C31" s="252" t="s">
        <v>83</v>
      </c>
      <c r="D31" s="253">
        <v>1.45</v>
      </c>
      <c r="E31" s="261">
        <v>6822.05</v>
      </c>
      <c r="F31" s="255">
        <f>ROUND(D31*E31,2)</f>
        <v>9891.9699999999993</v>
      </c>
      <c r="G31" s="256"/>
      <c r="H31" s="255">
        <f>ROUND(G31*E31,2)</f>
        <v>0</v>
      </c>
      <c r="I31" s="257">
        <v>1.45</v>
      </c>
      <c r="J31" s="255">
        <f>ROUND(I31*E31,2)</f>
        <v>9891.9699999999993</v>
      </c>
      <c r="K31" s="255">
        <f>G31+I31</f>
        <v>1.45</v>
      </c>
      <c r="L31" s="255">
        <f>H31+J31</f>
        <v>9891.9699999999993</v>
      </c>
      <c r="M31" s="255">
        <f>D31-K31</f>
        <v>0</v>
      </c>
      <c r="N31" s="255">
        <f>F31-L31</f>
        <v>0</v>
      </c>
      <c r="O31" s="258">
        <f>IF((L31/F31)=0," ",(L31/F31))</f>
        <v>1</v>
      </c>
      <c r="P31" s="259" t="str">
        <f t="shared" si="0"/>
        <v xml:space="preserve"> </v>
      </c>
      <c r="Q31" s="238"/>
    </row>
    <row r="32" spans="1:17" s="231" customFormat="1" ht="25.5" x14ac:dyDescent="0.2">
      <c r="A32" s="251" t="s">
        <v>1048</v>
      </c>
      <c r="B32" s="251" t="s">
        <v>1049</v>
      </c>
      <c r="C32" s="252" t="s">
        <v>92</v>
      </c>
      <c r="D32" s="253">
        <v>10</v>
      </c>
      <c r="E32" s="261">
        <v>20.8</v>
      </c>
      <c r="F32" s="255">
        <f>ROUND(D32*E32,2)</f>
        <v>208</v>
      </c>
      <c r="G32" s="256"/>
      <c r="H32" s="255">
        <f>ROUND(G32*E32,2)</f>
        <v>0</v>
      </c>
      <c r="I32" s="257"/>
      <c r="J32" s="255">
        <f>ROUND(I32*E32,2)</f>
        <v>0</v>
      </c>
      <c r="K32" s="255">
        <f>G32+I32</f>
        <v>0</v>
      </c>
      <c r="L32" s="255">
        <f>H32+J32</f>
        <v>0</v>
      </c>
      <c r="M32" s="255">
        <f>D32-K32</f>
        <v>10</v>
      </c>
      <c r="N32" s="255">
        <f>F32-L32</f>
        <v>208</v>
      </c>
      <c r="O32" s="258" t="str">
        <f>IF((L32/F32)=0," ",(L32/F32))</f>
        <v xml:space="preserve"> </v>
      </c>
      <c r="P32" s="259">
        <f t="shared" si="0"/>
        <v>1</v>
      </c>
      <c r="Q32" s="238"/>
    </row>
    <row r="33" spans="1:17" s="231" customFormat="1" ht="25.5" x14ac:dyDescent="0.2">
      <c r="A33" s="239" t="s">
        <v>1050</v>
      </c>
      <c r="B33" s="239" t="s">
        <v>301</v>
      </c>
      <c r="C33" s="240"/>
      <c r="D33" s="241"/>
      <c r="E33" s="260"/>
      <c r="F33" s="247">
        <f>SUM(F34:F35)</f>
        <v>8121.58</v>
      </c>
      <c r="G33" s="247"/>
      <c r="H33" s="247">
        <f>SUM(H34:H35)</f>
        <v>0</v>
      </c>
      <c r="I33" s="264"/>
      <c r="J33" s="247">
        <f>SUM(J34:J35)</f>
        <v>7913.58</v>
      </c>
      <c r="K33" s="247"/>
      <c r="L33" s="247">
        <f>SUM(L34:L35)</f>
        <v>7913.58</v>
      </c>
      <c r="M33" s="247"/>
      <c r="N33" s="247">
        <f>SUM(N34:N35)</f>
        <v>208</v>
      </c>
      <c r="O33" s="265"/>
      <c r="P33" s="246">
        <f t="shared" si="0"/>
        <v>2.5610780168390881E-2</v>
      </c>
      <c r="Q33" s="238"/>
    </row>
    <row r="34" spans="1:17" s="231" customFormat="1" ht="25.5" x14ac:dyDescent="0.2">
      <c r="A34" s="266" t="s">
        <v>1051</v>
      </c>
      <c r="B34" s="251" t="s">
        <v>1047</v>
      </c>
      <c r="C34" s="252" t="s">
        <v>83</v>
      </c>
      <c r="D34" s="253">
        <v>1.1599999999999999</v>
      </c>
      <c r="E34" s="261">
        <v>6822.05</v>
      </c>
      <c r="F34" s="255">
        <f>ROUND(D34*E34,2)</f>
        <v>7913.58</v>
      </c>
      <c r="G34" s="256"/>
      <c r="H34" s="255">
        <f>ROUND(G34*E34,2)</f>
        <v>0</v>
      </c>
      <c r="I34" s="257">
        <v>1.1599999999999999</v>
      </c>
      <c r="J34" s="255">
        <f>ROUND(I34*E34,2)</f>
        <v>7913.58</v>
      </c>
      <c r="K34" s="255">
        <f>G34+I34</f>
        <v>1.1599999999999999</v>
      </c>
      <c r="L34" s="255">
        <f>H34+J34</f>
        <v>7913.58</v>
      </c>
      <c r="M34" s="255">
        <f>D34-K34</f>
        <v>0</v>
      </c>
      <c r="N34" s="255">
        <f>F34-L34</f>
        <v>0</v>
      </c>
      <c r="O34" s="258">
        <f>IF((L34/F34)=0," ",(L34/F34))</f>
        <v>1</v>
      </c>
      <c r="P34" s="259" t="str">
        <f t="shared" si="0"/>
        <v xml:space="preserve"> </v>
      </c>
      <c r="Q34" s="238"/>
    </row>
    <row r="35" spans="1:17" s="231" customFormat="1" ht="25.5" x14ac:dyDescent="0.2">
      <c r="A35" s="251" t="s">
        <v>1052</v>
      </c>
      <c r="B35" s="251" t="s">
        <v>1049</v>
      </c>
      <c r="C35" s="252" t="s">
        <v>92</v>
      </c>
      <c r="D35" s="253">
        <v>10</v>
      </c>
      <c r="E35" s="261">
        <v>20.8</v>
      </c>
      <c r="F35" s="255">
        <f>ROUND(D35*E35,2)</f>
        <v>208</v>
      </c>
      <c r="G35" s="256"/>
      <c r="H35" s="255">
        <f>ROUND(G35*E35,2)</f>
        <v>0</v>
      </c>
      <c r="I35" s="257"/>
      <c r="J35" s="255">
        <f>ROUND(I35*E35,2)</f>
        <v>0</v>
      </c>
      <c r="K35" s="255">
        <f>G35+I35</f>
        <v>0</v>
      </c>
      <c r="L35" s="255">
        <f>H35+J35</f>
        <v>0</v>
      </c>
      <c r="M35" s="255">
        <f>D35-K35</f>
        <v>10</v>
      </c>
      <c r="N35" s="255">
        <f>F35-L35</f>
        <v>208</v>
      </c>
      <c r="O35" s="258" t="str">
        <f>IF((L35/F35)=0," ",(L35/F35))</f>
        <v xml:space="preserve"> </v>
      </c>
      <c r="P35" s="259">
        <f t="shared" si="0"/>
        <v>1</v>
      </c>
      <c r="Q35" s="238"/>
    </row>
    <row r="36" spans="1:17" s="231" customFormat="1" ht="25.5" x14ac:dyDescent="0.2">
      <c r="A36" s="239" t="s">
        <v>1053</v>
      </c>
      <c r="B36" s="239" t="s">
        <v>303</v>
      </c>
      <c r="C36" s="240"/>
      <c r="D36" s="241"/>
      <c r="E36" s="260"/>
      <c r="F36" s="247">
        <f>SUM(F37:F39)</f>
        <v>23240.65</v>
      </c>
      <c r="G36" s="247"/>
      <c r="H36" s="247">
        <f>SUM(H37:H39)</f>
        <v>0</v>
      </c>
      <c r="I36" s="264"/>
      <c r="J36" s="247">
        <f>SUM(J37:J39)</f>
        <v>22580.99</v>
      </c>
      <c r="K36" s="247"/>
      <c r="L36" s="247">
        <f>SUM(L37:L39)</f>
        <v>22580.99</v>
      </c>
      <c r="M36" s="247"/>
      <c r="N36" s="247">
        <f>SUM(N37:N39)</f>
        <v>659.66</v>
      </c>
      <c r="O36" s="265"/>
      <c r="P36" s="246">
        <f t="shared" si="0"/>
        <v>2.83838877139839E-2</v>
      </c>
      <c r="Q36" s="238"/>
    </row>
    <row r="37" spans="1:17" s="231" customFormat="1" ht="25.5" x14ac:dyDescent="0.2">
      <c r="A37" s="266" t="s">
        <v>1054</v>
      </c>
      <c r="B37" s="251" t="s">
        <v>1047</v>
      </c>
      <c r="C37" s="252" t="s">
        <v>83</v>
      </c>
      <c r="D37" s="253">
        <v>3.31</v>
      </c>
      <c r="E37" s="261">
        <v>6822.05</v>
      </c>
      <c r="F37" s="255">
        <f>ROUND(D37*E37,2)</f>
        <v>22580.99</v>
      </c>
      <c r="G37" s="256"/>
      <c r="H37" s="255">
        <f>ROUND(G37*E37,2)</f>
        <v>0</v>
      </c>
      <c r="I37" s="257">
        <v>3.31</v>
      </c>
      <c r="J37" s="255">
        <f>ROUND(I37*E37,2)</f>
        <v>22580.99</v>
      </c>
      <c r="K37" s="255">
        <f t="shared" ref="K37:L39" si="2">G37+I37</f>
        <v>3.31</v>
      </c>
      <c r="L37" s="255">
        <f t="shared" si="2"/>
        <v>22580.99</v>
      </c>
      <c r="M37" s="255">
        <f>D37-K37</f>
        <v>0</v>
      </c>
      <c r="N37" s="255">
        <f>F37-L37</f>
        <v>0</v>
      </c>
      <c r="O37" s="258">
        <f>IF((L37/F37)=0," ",(L37/F37))</f>
        <v>1</v>
      </c>
      <c r="P37" s="259" t="str">
        <f t="shared" si="0"/>
        <v xml:space="preserve"> </v>
      </c>
      <c r="Q37" s="238"/>
    </row>
    <row r="38" spans="1:17" s="231" customFormat="1" ht="25.5" x14ac:dyDescent="0.2">
      <c r="A38" s="251" t="s">
        <v>1055</v>
      </c>
      <c r="B38" s="251" t="s">
        <v>1056</v>
      </c>
      <c r="C38" s="252" t="s">
        <v>68</v>
      </c>
      <c r="D38" s="253">
        <v>17</v>
      </c>
      <c r="E38" s="261">
        <v>30.28</v>
      </c>
      <c r="F38" s="255">
        <f>ROUND(D38*E38,2)</f>
        <v>514.76</v>
      </c>
      <c r="G38" s="256"/>
      <c r="H38" s="255">
        <f>ROUND(G38*E38,2)</f>
        <v>0</v>
      </c>
      <c r="I38" s="257"/>
      <c r="J38" s="255">
        <f>ROUND(I38*E38,2)</f>
        <v>0</v>
      </c>
      <c r="K38" s="255">
        <f t="shared" si="2"/>
        <v>0</v>
      </c>
      <c r="L38" s="255">
        <f t="shared" si="2"/>
        <v>0</v>
      </c>
      <c r="M38" s="255">
        <f>D38-K38</f>
        <v>17</v>
      </c>
      <c r="N38" s="255">
        <f>F38-L38</f>
        <v>514.76</v>
      </c>
      <c r="O38" s="258" t="str">
        <f>IF((L38/F38)=0," ",(L38/F38))</f>
        <v xml:space="preserve"> </v>
      </c>
      <c r="P38" s="259">
        <f t="shared" si="0"/>
        <v>1</v>
      </c>
      <c r="Q38" s="238"/>
    </row>
    <row r="39" spans="1:17" s="231" customFormat="1" ht="25.5" x14ac:dyDescent="0.2">
      <c r="A39" s="251" t="s">
        <v>1057</v>
      </c>
      <c r="B39" s="251" t="s">
        <v>1058</v>
      </c>
      <c r="C39" s="252" t="s">
        <v>28</v>
      </c>
      <c r="D39" s="253">
        <v>45</v>
      </c>
      <c r="E39" s="261">
        <v>3.22</v>
      </c>
      <c r="F39" s="255">
        <f>ROUND(D39*E39,2)</f>
        <v>144.9</v>
      </c>
      <c r="G39" s="256"/>
      <c r="H39" s="255">
        <f>ROUND(G39*E39,2)</f>
        <v>0</v>
      </c>
      <c r="I39" s="257"/>
      <c r="J39" s="255">
        <f>ROUND(I39*E39,2)</f>
        <v>0</v>
      </c>
      <c r="K39" s="255">
        <f t="shared" si="2"/>
        <v>0</v>
      </c>
      <c r="L39" s="255">
        <f t="shared" si="2"/>
        <v>0</v>
      </c>
      <c r="M39" s="255">
        <f>D39-K39</f>
        <v>45</v>
      </c>
      <c r="N39" s="255">
        <f>F39-L39</f>
        <v>144.9</v>
      </c>
      <c r="O39" s="258" t="str">
        <f>IF((L39/F39)=0," ",(L39/F39))</f>
        <v xml:space="preserve"> </v>
      </c>
      <c r="P39" s="259">
        <f t="shared" si="0"/>
        <v>1</v>
      </c>
      <c r="Q39" s="238"/>
    </row>
    <row r="40" spans="1:17" s="231" customFormat="1" ht="25.5" x14ac:dyDescent="0.2">
      <c r="A40" s="239" t="s">
        <v>1059</v>
      </c>
      <c r="B40" s="239" t="s">
        <v>1060</v>
      </c>
      <c r="C40" s="240"/>
      <c r="D40" s="241"/>
      <c r="E40" s="263"/>
      <c r="F40" s="247">
        <f>SUM(F41:F42)</f>
        <v>13309.67</v>
      </c>
      <c r="G40" s="247"/>
      <c r="H40" s="247">
        <f>SUM(H41:H42)</f>
        <v>0</v>
      </c>
      <c r="I40" s="264"/>
      <c r="J40" s="247">
        <f>SUM(J41:J42)</f>
        <v>9550.8700000000008</v>
      </c>
      <c r="K40" s="247"/>
      <c r="L40" s="247">
        <f>SUM(L41:L42)</f>
        <v>9550.8700000000008</v>
      </c>
      <c r="M40" s="247"/>
      <c r="N40" s="247">
        <f>SUM(N41:N42)</f>
        <v>3758.7999999999993</v>
      </c>
      <c r="O40" s="265"/>
      <c r="P40" s="246">
        <f t="shared" si="0"/>
        <v>0.28241120929369395</v>
      </c>
      <c r="Q40" s="238"/>
    </row>
    <row r="41" spans="1:17" s="231" customFormat="1" ht="25.5" x14ac:dyDescent="0.2">
      <c r="A41" s="266" t="s">
        <v>1061</v>
      </c>
      <c r="B41" s="251" t="s">
        <v>1047</v>
      </c>
      <c r="C41" s="252" t="s">
        <v>83</v>
      </c>
      <c r="D41" s="253">
        <v>1.89</v>
      </c>
      <c r="E41" s="261">
        <v>6822.05</v>
      </c>
      <c r="F41" s="255">
        <f>ROUND(D41*E41,2)</f>
        <v>12893.67</v>
      </c>
      <c r="G41" s="256"/>
      <c r="H41" s="255">
        <f>ROUND(G41*E41,2)</f>
        <v>0</v>
      </c>
      <c r="I41" s="257">
        <v>1.4</v>
      </c>
      <c r="J41" s="255">
        <f>ROUND(I41*E41,2)</f>
        <v>9550.8700000000008</v>
      </c>
      <c r="K41" s="255">
        <f>G41+I41</f>
        <v>1.4</v>
      </c>
      <c r="L41" s="255">
        <f>H41+J41</f>
        <v>9550.8700000000008</v>
      </c>
      <c r="M41" s="255">
        <f>D41-K41</f>
        <v>0.49</v>
      </c>
      <c r="N41" s="255">
        <f>F41-L41</f>
        <v>3342.7999999999993</v>
      </c>
      <c r="O41" s="258">
        <f>IF((L41/F41)=0," ",(L41/F41))</f>
        <v>0.74074099926553116</v>
      </c>
      <c r="P41" s="259">
        <f t="shared" si="0"/>
        <v>0.25925900073446889</v>
      </c>
      <c r="Q41" s="238"/>
    </row>
    <row r="42" spans="1:17" s="231" customFormat="1" ht="26.25" thickBot="1" x14ac:dyDescent="0.25">
      <c r="A42" s="251" t="s">
        <v>1062</v>
      </c>
      <c r="B42" s="251" t="s">
        <v>1049</v>
      </c>
      <c r="C42" s="252" t="s">
        <v>92</v>
      </c>
      <c r="D42" s="253">
        <v>20</v>
      </c>
      <c r="E42" s="261">
        <v>20.8</v>
      </c>
      <c r="F42" s="255">
        <f>ROUND(D42*E42,2)</f>
        <v>416</v>
      </c>
      <c r="G42" s="256"/>
      <c r="H42" s="255">
        <f>ROUND(G42*E42,2)</f>
        <v>0</v>
      </c>
      <c r="I42" s="257"/>
      <c r="J42" s="255">
        <f>ROUND(I42*E42,2)</f>
        <v>0</v>
      </c>
      <c r="K42" s="255">
        <f>G42+I42</f>
        <v>0</v>
      </c>
      <c r="L42" s="255">
        <f>H42+J42</f>
        <v>0</v>
      </c>
      <c r="M42" s="255">
        <f>D42-K42</f>
        <v>20</v>
      </c>
      <c r="N42" s="255">
        <f>F42-L42</f>
        <v>416</v>
      </c>
      <c r="O42" s="258" t="str">
        <f>IF((L42/F42)=0," ",(L42/F42))</f>
        <v xml:space="preserve"> </v>
      </c>
      <c r="P42" s="259">
        <f t="shared" si="0"/>
        <v>1</v>
      </c>
      <c r="Q42" s="238"/>
    </row>
    <row r="43" spans="1:17" x14ac:dyDescent="0.2">
      <c r="A43" s="270"/>
      <c r="B43" s="271" t="s">
        <v>1063</v>
      </c>
      <c r="C43" s="272"/>
      <c r="D43" s="273"/>
      <c r="E43" s="274"/>
      <c r="F43" s="275">
        <f>F20+F14</f>
        <v>109364.41999999998</v>
      </c>
      <c r="G43" s="276"/>
      <c r="H43" s="275">
        <f>H20+H14</f>
        <v>0</v>
      </c>
      <c r="I43" s="276"/>
      <c r="J43" s="275">
        <f>J20+J14</f>
        <v>52425.439999999995</v>
      </c>
      <c r="K43" s="277"/>
      <c r="L43" s="275">
        <f>L20+L14</f>
        <v>52425.439999999995</v>
      </c>
      <c r="M43" s="277"/>
      <c r="N43" s="275">
        <f>F43-L43</f>
        <v>56938.979999999989</v>
      </c>
      <c r="O43" s="278">
        <f>IF((L43/F43)=0," ",(L43/F43))</f>
        <v>0.4793646782015577</v>
      </c>
      <c r="P43" s="279">
        <f t="shared" si="0"/>
        <v>0.5206353217984423</v>
      </c>
    </row>
    <row r="44" spans="1:17" ht="13.5" thickBot="1" x14ac:dyDescent="0.25">
      <c r="A44" s="280"/>
      <c r="B44" s="281" t="s">
        <v>761</v>
      </c>
      <c r="C44" s="282"/>
      <c r="D44" s="283"/>
      <c r="E44" s="284"/>
      <c r="F44" s="285">
        <f>F43/F43</f>
        <v>1</v>
      </c>
      <c r="G44" s="285"/>
      <c r="H44" s="285">
        <f>H43/F43</f>
        <v>0</v>
      </c>
      <c r="I44" s="285"/>
      <c r="J44" s="285">
        <f>J43/F43</f>
        <v>0.4793646782015577</v>
      </c>
      <c r="K44" s="285"/>
      <c r="L44" s="285">
        <f>L43/F43</f>
        <v>0.4793646782015577</v>
      </c>
      <c r="M44" s="285"/>
      <c r="N44" s="285">
        <f>N43/F43</f>
        <v>0.5206353217984423</v>
      </c>
      <c r="O44" s="286"/>
      <c r="P44" s="287"/>
    </row>
    <row r="45" spans="1:17" x14ac:dyDescent="0.2">
      <c r="A45" s="288"/>
      <c r="B45" s="289"/>
      <c r="C45" s="289"/>
      <c r="D45" s="289"/>
      <c r="E45" s="290"/>
      <c r="F45" s="291" t="s">
        <v>1064</v>
      </c>
      <c r="G45" s="292"/>
      <c r="H45" s="292"/>
      <c r="I45" s="292"/>
      <c r="J45" s="292"/>
      <c r="K45" s="293"/>
      <c r="L45" s="291" t="s">
        <v>1065</v>
      </c>
      <c r="M45" s="292"/>
      <c r="N45" s="292"/>
      <c r="O45" s="292"/>
      <c r="P45" s="294"/>
    </row>
    <row r="46" spans="1:17" x14ac:dyDescent="0.2">
      <c r="A46" s="295"/>
      <c r="B46" s="296"/>
      <c r="C46" s="296"/>
      <c r="D46" s="296"/>
      <c r="E46" s="297"/>
      <c r="F46" s="298" t="s">
        <v>1066</v>
      </c>
      <c r="G46" s="299"/>
      <c r="H46" s="299"/>
      <c r="I46" s="299"/>
      <c r="J46" s="299"/>
      <c r="K46" s="300"/>
      <c r="L46" s="298"/>
      <c r="M46" s="299"/>
      <c r="N46" s="299"/>
      <c r="O46" s="299"/>
      <c r="P46" s="301"/>
    </row>
    <row r="47" spans="1:17" x14ac:dyDescent="0.2">
      <c r="A47" s="302" t="s">
        <v>1067</v>
      </c>
      <c r="B47" s="303"/>
      <c r="C47" s="303"/>
      <c r="D47" s="303"/>
      <c r="E47" s="304"/>
      <c r="F47" s="298"/>
      <c r="G47" s="299"/>
      <c r="H47" s="299"/>
      <c r="I47" s="299"/>
      <c r="J47" s="299"/>
      <c r="K47" s="300"/>
      <c r="L47" s="298"/>
      <c r="M47" s="299"/>
      <c r="N47" s="299"/>
      <c r="O47" s="299"/>
      <c r="P47" s="301"/>
    </row>
    <row r="48" spans="1:17" x14ac:dyDescent="0.2">
      <c r="A48" s="295" t="s">
        <v>1068</v>
      </c>
      <c r="B48" s="296"/>
      <c r="C48" s="296"/>
      <c r="D48" s="296"/>
      <c r="E48" s="297"/>
      <c r="F48" s="298" t="s">
        <v>1069</v>
      </c>
      <c r="G48" s="299"/>
      <c r="H48" s="299"/>
      <c r="I48" s="299"/>
      <c r="J48" s="299"/>
      <c r="K48" s="300"/>
      <c r="L48" s="298" t="s">
        <v>1069</v>
      </c>
      <c r="M48" s="299"/>
      <c r="N48" s="299"/>
      <c r="O48" s="299"/>
      <c r="P48" s="301"/>
    </row>
    <row r="49" spans="1:16" x14ac:dyDescent="0.2">
      <c r="A49" s="295" t="s">
        <v>1070</v>
      </c>
      <c r="B49" s="296"/>
      <c r="C49" s="296"/>
      <c r="D49" s="296"/>
      <c r="E49" s="297"/>
      <c r="F49" s="298"/>
      <c r="G49" s="299"/>
      <c r="H49" s="299"/>
      <c r="I49" s="299"/>
      <c r="J49" s="299"/>
      <c r="K49" s="300"/>
      <c r="L49" s="298"/>
      <c r="M49" s="299"/>
      <c r="N49" s="299"/>
      <c r="O49" s="299"/>
      <c r="P49" s="301"/>
    </row>
    <row r="50" spans="1:16" ht="13.5" thickBot="1" x14ac:dyDescent="0.25">
      <c r="A50" s="305"/>
      <c r="B50" s="306"/>
      <c r="C50" s="306"/>
      <c r="D50" s="306"/>
      <c r="E50" s="307"/>
      <c r="F50" s="308"/>
      <c r="G50" s="309"/>
      <c r="H50" s="309"/>
      <c r="I50" s="309"/>
      <c r="J50" s="309"/>
      <c r="K50" s="310"/>
      <c r="L50" s="308"/>
      <c r="M50" s="309"/>
      <c r="N50" s="309"/>
      <c r="O50" s="309"/>
      <c r="P50" s="311"/>
    </row>
    <row r="54" spans="1:16" x14ac:dyDescent="0.2">
      <c r="F54" s="312"/>
      <c r="J54" s="312"/>
    </row>
    <row r="55" spans="1:16" x14ac:dyDescent="0.2">
      <c r="J55" s="225"/>
    </row>
  </sheetData>
  <sheetProtection formatCells="0" formatColumns="0" formatRows="0" insertColumns="0" insertRows="0" insertHyperlinks="0" deleteColumns="0" deleteRows="0" sort="0" autoFilter="0" pivotTables="0"/>
  <mergeCells count="64">
    <mergeCell ref="A50:E50"/>
    <mergeCell ref="F50:K50"/>
    <mergeCell ref="L50:P50"/>
    <mergeCell ref="A48:E48"/>
    <mergeCell ref="F48:K48"/>
    <mergeCell ref="L48:P48"/>
    <mergeCell ref="A49:E49"/>
    <mergeCell ref="F49:K49"/>
    <mergeCell ref="L49:P49"/>
    <mergeCell ref="A46:E46"/>
    <mergeCell ref="F46:K46"/>
    <mergeCell ref="L46:P46"/>
    <mergeCell ref="A47:E47"/>
    <mergeCell ref="F47:K47"/>
    <mergeCell ref="L47:P47"/>
    <mergeCell ref="K12:L12"/>
    <mergeCell ref="M12:N12"/>
    <mergeCell ref="O12:P12"/>
    <mergeCell ref="O43:O44"/>
    <mergeCell ref="P43:P44"/>
    <mergeCell ref="A45:E45"/>
    <mergeCell ref="F45:K45"/>
    <mergeCell ref="L45:P45"/>
    <mergeCell ref="A12:A13"/>
    <mergeCell ref="B12:B13"/>
    <mergeCell ref="C12:C13"/>
    <mergeCell ref="D12:F12"/>
    <mergeCell ref="G12:H12"/>
    <mergeCell ref="I12:J12"/>
    <mergeCell ref="A6:M6"/>
    <mergeCell ref="N6:P10"/>
    <mergeCell ref="A7:M7"/>
    <mergeCell ref="A8:B8"/>
    <mergeCell ref="C8:J8"/>
    <mergeCell ref="K8:M8"/>
    <mergeCell ref="A9:B10"/>
    <mergeCell ref="C9:J10"/>
    <mergeCell ref="K9:M10"/>
    <mergeCell ref="M4:N4"/>
    <mergeCell ref="O4:P4"/>
    <mergeCell ref="A5:B5"/>
    <mergeCell ref="C5:D5"/>
    <mergeCell ref="F5:G5"/>
    <mergeCell ref="K5:L5"/>
    <mergeCell ref="M5:N5"/>
    <mergeCell ref="O5:P5"/>
    <mergeCell ref="A4:B4"/>
    <mergeCell ref="C4:D4"/>
    <mergeCell ref="E4:E5"/>
    <mergeCell ref="F4:H4"/>
    <mergeCell ref="I4:I5"/>
    <mergeCell ref="J4:L4"/>
    <mergeCell ref="O1:P2"/>
    <mergeCell ref="C2:F2"/>
    <mergeCell ref="G2:H2"/>
    <mergeCell ref="A3:B3"/>
    <mergeCell ref="C3:F3"/>
    <mergeCell ref="I3:P3"/>
    <mergeCell ref="A1:B2"/>
    <mergeCell ref="C1:F1"/>
    <mergeCell ref="G1:H1"/>
    <mergeCell ref="I1:J2"/>
    <mergeCell ref="K1:L2"/>
    <mergeCell ref="M1:N2"/>
  </mergeCells>
  <conditionalFormatting sqref="I17:J17 I19:J19 I22:J23 I21 I27:J29 I24:I26 I31:J32 I30 I34:J35 I33 I37:J39 I36 I41:J42 I40">
    <cfRule type="cellIs" dxfId="2" priority="3" stopIfTrue="1" operator="greaterThan">
      <formula>0</formula>
    </cfRule>
  </conditionalFormatting>
  <conditionalFormatting sqref="J17 J19 J22:J23 J27:J29 J31:J32 J34:J35 J37:J39 J41:J42">
    <cfRule type="cellIs" dxfId="1" priority="2" stopIfTrue="1" operator="greaterThan">
      <formula>0</formula>
    </cfRule>
  </conditionalFormatting>
  <conditionalFormatting sqref="I17 I19 I21:I42">
    <cfRule type="cellIs" dxfId="0" priority="1" stopIfTrue="1" operator="greaterThan">
      <formula>0</formula>
    </cfRule>
  </conditionalFormatting>
  <printOptions horizontalCentered="1"/>
  <pageMargins left="0" right="0" top="0.59055118110236227" bottom="0.59055118110236227" header="0.19685039370078741" footer="0.19685039370078741"/>
  <pageSetup paperSize="9" scale="69" orientation="landscape" horizontalDpi="360" verticalDpi="360" r:id="rId1"/>
  <headerFooter alignWithMargins="0">
    <oddFooter>&amp;C&amp;8Pág. &amp;P / &amp;N&amp;R&amp;8BM 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BM 01 - Serviços</vt:lpstr>
      <vt:lpstr>BM 01 - Materiais</vt:lpstr>
      <vt:lpstr>'BM 01 - Materiais'!Area_de_impressao</vt:lpstr>
      <vt:lpstr>'BM 01 - Materiais'!Titulos_de_impressao</vt:lpstr>
      <vt:lpstr>'BM 01 - Serviços'!Titulos_de_impressao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Boletim de medição nº 01-.xls</dc:title>
  <dc:creator>ESSENCIAL</dc:creator>
  <cp:lastModifiedBy>Lana Lais Pereira Cruz</cp:lastModifiedBy>
  <cp:lastPrinted>2024-10-07T12:44:54Z</cp:lastPrinted>
  <dcterms:created xsi:type="dcterms:W3CDTF">2024-09-24T20:31:15Z</dcterms:created>
  <dcterms:modified xsi:type="dcterms:W3CDTF">2025-03-21T13:46:48Z</dcterms:modified>
</cp:coreProperties>
</file>