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ana.cruz\Desktop\"/>
    </mc:Choice>
  </mc:AlternateContent>
  <xr:revisionPtr revIDLastSave="0" documentId="13_ncr:1_{DBC6B440-E31E-46A3-9B55-988A748D66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o" sheetId="10" r:id="rId1"/>
    <sheet name="BM 01-ADT" sheetId="24" r:id="rId2"/>
    <sheet name="MEMORIA" sheetId="25" r:id="rId3"/>
    <sheet name="Table 25" sheetId="21" state="hidden" r:id="rId4"/>
    <sheet name="Table 26" sheetId="22" state="hidden" r:id="rId5"/>
    <sheet name="Table 27" sheetId="23" state="hidden" r:id="rId6"/>
  </sheets>
  <externalReferences>
    <externalReference r:id="rId7"/>
    <externalReference r:id="rId8"/>
  </externalReferences>
  <definedNames>
    <definedName name="_xlnm._FilterDatabase" localSheetId="1" hidden="1">'BM 01-ADT'!$A$7:$T$17</definedName>
    <definedName name="_xlnm._FilterDatabase" localSheetId="0" hidden="1">Contrato!$A$6:$K$28</definedName>
    <definedName name="acumulado">#REF!</definedName>
    <definedName name="ACUMULADO2">#REF!</definedName>
    <definedName name="Aq_ASF">#REF!</definedName>
    <definedName name="_xlnm.Print_Area" localSheetId="1">'BM 01-ADT'!$A$1:$O$18</definedName>
    <definedName name="_xlnm.Print_Area" localSheetId="0">Contrato!$A$1:$F$29</definedName>
    <definedName name="_xlnm.Print_Area" localSheetId="2">MEMORIA!$A$1:$C$10</definedName>
    <definedName name="Cabecalho">#REF!</definedName>
    <definedName name="CABEÇALHO2">#REF!</definedName>
    <definedName name="Carga_SO">#REF!</definedName>
    <definedName name="database">[1]dez00!$F$1</definedName>
    <definedName name="edital">#REF!</definedName>
    <definedName name="equipamento">[1]EQUIPAMENTO!$A$1:$E$154</definedName>
    <definedName name="extensao">#REF!</definedName>
    <definedName name="firma1">#REF!</definedName>
    <definedName name="firma2">#REF!</definedName>
    <definedName name="HM">#REF!</definedName>
    <definedName name="I">'[2]RESTAURAÇÃO '!#REF!</definedName>
    <definedName name="lote">#REF!</definedName>
    <definedName name="material">[1]Material!$A$3:$F$230</definedName>
    <definedName name="mes">#REF!</definedName>
    <definedName name="resumo2">#REF!</definedName>
    <definedName name="rodovia">#REF!</definedName>
    <definedName name="SD">#REF!</definedName>
    <definedName name="servico">[1]dez00!$A$3:$F$134</definedName>
    <definedName name="SINALIZAÇÃO">#REF!</definedName>
    <definedName name="SO">#REF!</definedName>
    <definedName name="SP">#REF!</definedName>
    <definedName name="ST">#REF!</definedName>
    <definedName name="ST_HM">#REF!</definedName>
    <definedName name="ST_SO">#REF!</definedName>
    <definedName name="ST_SP">#REF!</definedName>
    <definedName name="ST_ST">#REF!</definedName>
    <definedName name="Sub_GERAL">#REF!</definedName>
    <definedName name="subtrecho">#REF!</definedName>
    <definedName name="TABELA_SD">#REF!</definedName>
    <definedName name="TABELA_SO">#REF!</definedName>
    <definedName name="TABELA_SP">#REF!</definedName>
    <definedName name="TABELA_ST">#REF!</definedName>
    <definedName name="_xlnm.Print_Titles" localSheetId="1">'BM 01-ADT'!$1:$7</definedName>
    <definedName name="_xlnm.Print_Titles" localSheetId="0">Contrato!$1:$6</definedName>
    <definedName name="_xlnm.Print_Titles" localSheetId="2">MEMORIA!$1:$2</definedName>
    <definedName name="Transporte_ASF">#REF!</definedName>
    <definedName name="Transporte_da_folha_anterior">#REF!</definedName>
    <definedName name="transporte_massa">#REF!</definedName>
    <definedName name="Transporte_SO">#REF!</definedName>
    <definedName name="Transporte_SP">#REF!</definedName>
    <definedName name="Transportr_ST">#REF!</definedName>
    <definedName name="trech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4" l="1"/>
  <c r="K17" i="24"/>
  <c r="M16" i="24"/>
  <c r="M9" i="24" s="1"/>
  <c r="M17" i="24" s="1"/>
  <c r="M8" i="24" s="1"/>
  <c r="L16" i="24"/>
  <c r="O16" i="24" s="1"/>
  <c r="K16" i="24"/>
  <c r="J16" i="24"/>
  <c r="H16" i="24"/>
  <c r="N16" i="24" s="1"/>
  <c r="G16" i="24"/>
  <c r="M15" i="24"/>
  <c r="L15" i="24"/>
  <c r="O15" i="24" s="1"/>
  <c r="K15" i="24"/>
  <c r="J15" i="24"/>
  <c r="H15" i="24"/>
  <c r="N15" i="24" s="1"/>
  <c r="G15" i="24"/>
  <c r="M14" i="24"/>
  <c r="L14" i="24"/>
  <c r="O14" i="24" s="1"/>
  <c r="K14" i="24"/>
  <c r="J14" i="24"/>
  <c r="H14" i="24"/>
  <c r="N14" i="24" s="1"/>
  <c r="G14" i="24"/>
  <c r="M13" i="24"/>
  <c r="L13" i="24"/>
  <c r="O13" i="24" s="1"/>
  <c r="K13" i="24"/>
  <c r="J13" i="24"/>
  <c r="H13" i="24"/>
  <c r="N13" i="24" s="1"/>
  <c r="G13" i="24"/>
  <c r="M12" i="24"/>
  <c r="L12" i="24"/>
  <c r="O12" i="24" s="1"/>
  <c r="K12" i="24"/>
  <c r="J12" i="24"/>
  <c r="H12" i="24"/>
  <c r="N12" i="24" s="1"/>
  <c r="G12" i="24"/>
  <c r="M11" i="24"/>
  <c r="L11" i="24"/>
  <c r="O11" i="24" s="1"/>
  <c r="K11" i="24"/>
  <c r="J11" i="24"/>
  <c r="H11" i="24"/>
  <c r="N11" i="24" s="1"/>
  <c r="G11" i="24"/>
  <c r="Q10" i="24"/>
  <c r="P10" i="24"/>
  <c r="M10" i="24"/>
  <c r="L10" i="24"/>
  <c r="O10" i="24" s="1"/>
  <c r="K10" i="24"/>
  <c r="J10" i="24"/>
  <c r="R10" i="24" s="1"/>
  <c r="S10" i="24" s="1"/>
  <c r="H10" i="24"/>
  <c r="N10" i="24" s="1"/>
  <c r="G10" i="24"/>
  <c r="Q9" i="24"/>
  <c r="P9" i="24"/>
  <c r="L9" i="24"/>
  <c r="O9" i="24" s="1"/>
  <c r="K9" i="24"/>
  <c r="J9" i="24"/>
  <c r="J17" i="24" s="1"/>
  <c r="L8" i="24"/>
  <c r="K8" i="24"/>
  <c r="J8" i="24" l="1"/>
  <c r="O8" i="24" s="1"/>
  <c r="O17" i="24"/>
  <c r="N9" i="24"/>
  <c r="N17" i="24" s="1"/>
  <c r="N8" i="24" s="1"/>
  <c r="R9" i="24"/>
  <c r="S9" i="24" s="1"/>
  <c r="F27" i="10" l="1"/>
  <c r="F24" i="10"/>
  <c r="F25" i="10"/>
  <c r="F26" i="10"/>
  <c r="F23" i="10"/>
  <c r="F21" i="10"/>
  <c r="F20" i="10"/>
  <c r="F15" i="10"/>
  <c r="F16" i="10"/>
  <c r="F17" i="10"/>
  <c r="F18" i="10"/>
  <c r="F14" i="10"/>
  <c r="F12" i="10"/>
  <c r="F11" i="10" s="1"/>
  <c r="F10" i="10"/>
  <c r="F9" i="10"/>
  <c r="F22" i="10" l="1"/>
  <c r="F8" i="10"/>
  <c r="F19" i="10"/>
  <c r="F13" i="10"/>
  <c r="G12" i="10" l="1"/>
  <c r="G15" i="10"/>
  <c r="G16" i="10"/>
  <c r="G21" i="10"/>
  <c r="G22" i="10"/>
  <c r="G23" i="10"/>
  <c r="G24" i="10"/>
  <c r="G25" i="10"/>
  <c r="G26" i="10"/>
  <c r="G14" i="10"/>
  <c r="G13" i="10"/>
  <c r="G20" i="10" l="1"/>
  <c r="G17" i="10"/>
  <c r="G19" i="10"/>
  <c r="G18" i="10"/>
  <c r="G11" i="10" l="1"/>
  <c r="H16" i="10" l="1"/>
  <c r="H20" i="10"/>
  <c r="H19" i="10"/>
  <c r="H11" i="10"/>
  <c r="H18" i="10"/>
  <c r="H14" i="10"/>
  <c r="H15" i="10"/>
  <c r="H12" i="10"/>
  <c r="H26" i="10"/>
  <c r="H17" i="10"/>
  <c r="H13" i="10"/>
  <c r="H23" i="10"/>
  <c r="H25" i="10" l="1"/>
  <c r="I23" i="10"/>
  <c r="H22" i="10"/>
  <c r="H21" i="10" l="1"/>
  <c r="J23" i="10"/>
  <c r="I21" i="10"/>
  <c r="J21" i="10" s="1"/>
  <c r="I22" i="10"/>
  <c r="J22" i="10" s="1"/>
  <c r="M25" i="10"/>
  <c r="M24" i="10"/>
  <c r="I26" i="10" l="1"/>
  <c r="I11" i="10"/>
  <c r="I18" i="10"/>
  <c r="I14" i="10"/>
  <c r="I17" i="10"/>
  <c r="I19" i="10"/>
  <c r="I20" i="10"/>
  <c r="I13" i="10"/>
  <c r="I15" i="10"/>
  <c r="I12" i="10"/>
  <c r="I16" i="10"/>
  <c r="J15" i="10" l="1"/>
  <c r="J17" i="10"/>
  <c r="J13" i="10"/>
  <c r="J14" i="10"/>
  <c r="J12" i="10"/>
  <c r="J19" i="10"/>
  <c r="J11" i="10"/>
  <c r="I25" i="10"/>
  <c r="J16" i="10"/>
  <c r="J20" i="10"/>
  <c r="J18" i="10"/>
  <c r="J26" i="10"/>
  <c r="H24" i="10"/>
  <c r="J25" i="10" l="1"/>
  <c r="I24" i="10"/>
  <c r="F28" i="10" l="1"/>
  <c r="J24" i="10"/>
  <c r="F7" i="10" l="1"/>
</calcChain>
</file>

<file path=xl/sharedStrings.xml><?xml version="1.0" encoding="utf-8"?>
<sst xmlns="http://schemas.openxmlformats.org/spreadsheetml/2006/main" count="442" uniqueCount="353">
  <si>
    <t>ITEM</t>
  </si>
  <si>
    <t>CONTRATADO</t>
  </si>
  <si>
    <t>m</t>
  </si>
  <si>
    <t>m3</t>
  </si>
  <si>
    <t>UN</t>
  </si>
  <si>
    <t>m2</t>
  </si>
  <si>
    <t>DESCRIÇÃO</t>
  </si>
  <si>
    <t>PREÇO UNITÁRIO</t>
  </si>
  <si>
    <t>mês</t>
  </si>
  <si>
    <t>TERRAPLENAGEM</t>
  </si>
  <si>
    <r>
      <rPr>
        <b/>
        <sz val="10"/>
        <rFont val="Arial"/>
        <family val="2"/>
      </rPr>
      <t>Contratada:</t>
    </r>
    <r>
      <rPr>
        <sz val="10"/>
        <rFont val="Arial"/>
        <family val="2"/>
      </rPr>
      <t xml:space="preserve"> NOVATEC Construções e Empeendimentos Ltda.</t>
    </r>
  </si>
  <si>
    <r>
      <rPr>
        <b/>
        <sz val="10"/>
        <rFont val="Arial"/>
        <family val="2"/>
      </rPr>
      <t>Contratante:</t>
    </r>
    <r>
      <rPr>
        <sz val="10"/>
        <rFont val="Arial"/>
        <family val="2"/>
      </rPr>
      <t xml:space="preserve"> Prefeitura Municipal de São Cristóvão</t>
    </r>
  </si>
  <si>
    <t>ITEM EXISTENTE</t>
  </si>
  <si>
    <t>ACUMULADO ANTERIOR</t>
  </si>
  <si>
    <t>DO PERÍODO</t>
  </si>
  <si>
    <t>ACUMULADO ATÉ PERÍODO</t>
  </si>
  <si>
    <t>SALDO À MEDIR</t>
  </si>
  <si>
    <t>QUANTITATIVO</t>
  </si>
  <si>
    <t>VALOR (R$)</t>
  </si>
  <si>
    <t>PERCENTUAL MEDIDO</t>
  </si>
  <si>
    <t>BOLETIM DE MEDIÇÃO</t>
  </si>
  <si>
    <t>PERÍODO:</t>
  </si>
  <si>
    <t xml:space="preserve">TOTAL </t>
  </si>
  <si>
    <r>
      <rPr>
        <b/>
        <sz val="14"/>
        <rFont val="Times New Roman"/>
        <family val="1"/>
      </rPr>
      <t>MAPA DE CUBAÇÃO</t>
    </r>
  </si>
  <si>
    <r>
      <rPr>
        <b/>
        <sz val="11"/>
        <rFont val="Times New Roman"/>
        <family val="1"/>
      </rPr>
      <t>Estaca</t>
    </r>
  </si>
  <si>
    <r>
      <rPr>
        <b/>
        <sz val="11"/>
        <rFont val="Times New Roman"/>
        <family val="1"/>
      </rPr>
      <t>Área de Corte (m²)</t>
    </r>
  </si>
  <si>
    <r>
      <rPr>
        <b/>
        <sz val="11"/>
        <rFont val="Times New Roman"/>
        <family val="1"/>
      </rPr>
      <t>Volume de Corte (m³)</t>
    </r>
  </si>
  <si>
    <r>
      <rPr>
        <b/>
        <sz val="11"/>
        <rFont val="Times New Roman"/>
        <family val="1"/>
      </rPr>
      <t>Área de Aterro (m²)</t>
    </r>
  </si>
  <si>
    <r>
      <rPr>
        <b/>
        <sz val="11"/>
        <rFont val="Times New Roman"/>
        <family val="1"/>
      </rPr>
      <t>Volume de Aterro (m³)</t>
    </r>
  </si>
  <si>
    <r>
      <rPr>
        <b/>
        <sz val="11"/>
        <rFont val="Times New Roman"/>
        <family val="1"/>
      </rPr>
      <t>Vol. Acum. de Corte (m³)</t>
    </r>
  </si>
  <si>
    <r>
      <rPr>
        <b/>
        <sz val="11"/>
        <rFont val="Times New Roman"/>
        <family val="1"/>
      </rPr>
      <t>Vol. Acum. de Aterro (m³)</t>
    </r>
  </si>
  <si>
    <r>
      <rPr>
        <b/>
        <sz val="12"/>
        <rFont val="Times New Roman"/>
        <family val="1"/>
      </rPr>
      <t>EIXO PRINCIPAL DA RODOVIA</t>
    </r>
  </si>
  <si>
    <r>
      <rPr>
        <sz val="10"/>
        <rFont val="Times New Roman"/>
        <family val="1"/>
      </rPr>
      <t>161+0,00</t>
    </r>
  </si>
  <si>
    <r>
      <rPr>
        <sz val="10"/>
        <rFont val="Times New Roman"/>
        <family val="1"/>
      </rPr>
      <t>161+10,00</t>
    </r>
  </si>
  <si>
    <r>
      <rPr>
        <sz val="10"/>
        <rFont val="Times New Roman"/>
        <family val="1"/>
      </rPr>
      <t>162+0,00</t>
    </r>
  </si>
  <si>
    <r>
      <rPr>
        <sz val="10"/>
        <rFont val="Times New Roman"/>
        <family val="1"/>
      </rPr>
      <t>162+8,49</t>
    </r>
  </si>
  <si>
    <r>
      <rPr>
        <sz val="10"/>
        <rFont val="Times New Roman"/>
        <family val="1"/>
      </rPr>
      <t>163+0,00</t>
    </r>
  </si>
  <si>
    <r>
      <rPr>
        <sz val="10"/>
        <rFont val="Times New Roman"/>
        <family val="1"/>
      </rPr>
      <t>164+0,00</t>
    </r>
  </si>
  <si>
    <r>
      <rPr>
        <sz val="10"/>
        <rFont val="Times New Roman"/>
        <family val="1"/>
      </rPr>
      <t>164+3,59</t>
    </r>
  </si>
  <si>
    <r>
      <rPr>
        <sz val="10"/>
        <rFont val="Times New Roman"/>
        <family val="1"/>
      </rPr>
      <t>164+10,00</t>
    </r>
  </si>
  <si>
    <r>
      <rPr>
        <sz val="10"/>
        <rFont val="Times New Roman"/>
        <family val="1"/>
      </rPr>
      <t>165+0,00</t>
    </r>
  </si>
  <si>
    <r>
      <rPr>
        <sz val="10"/>
        <rFont val="Times New Roman"/>
        <family val="1"/>
      </rPr>
      <t>165+10,00</t>
    </r>
  </si>
  <si>
    <r>
      <rPr>
        <sz val="10"/>
        <rFont val="Times New Roman"/>
        <family val="1"/>
      </rPr>
      <t>165+13,59</t>
    </r>
  </si>
  <si>
    <r>
      <rPr>
        <sz val="10"/>
        <rFont val="Times New Roman"/>
        <family val="1"/>
      </rPr>
      <t>166+0,00</t>
    </r>
  </si>
  <si>
    <r>
      <rPr>
        <sz val="10"/>
        <rFont val="Times New Roman"/>
        <family val="1"/>
      </rPr>
      <t>166+0,82</t>
    </r>
  </si>
  <si>
    <r>
      <rPr>
        <sz val="10"/>
        <rFont val="Times New Roman"/>
        <family val="1"/>
      </rPr>
      <t>166+8,05</t>
    </r>
  </si>
  <si>
    <r>
      <rPr>
        <sz val="10"/>
        <rFont val="Times New Roman"/>
        <family val="1"/>
      </rPr>
      <t>166+10,00</t>
    </r>
  </si>
  <si>
    <r>
      <rPr>
        <sz val="10"/>
        <rFont val="Times New Roman"/>
        <family val="1"/>
      </rPr>
      <t>167+0,00</t>
    </r>
  </si>
  <si>
    <r>
      <rPr>
        <sz val="10"/>
        <rFont val="Times New Roman"/>
        <family val="1"/>
      </rPr>
      <t>167+10,00</t>
    </r>
  </si>
  <si>
    <r>
      <rPr>
        <sz val="10"/>
        <rFont val="Times New Roman"/>
        <family val="1"/>
      </rPr>
      <t>167+18,05</t>
    </r>
  </si>
  <si>
    <r>
      <rPr>
        <sz val="10"/>
        <rFont val="Times New Roman"/>
        <family val="1"/>
      </rPr>
      <t>168+0,00</t>
    </r>
  </si>
  <si>
    <r>
      <rPr>
        <sz val="10"/>
        <rFont val="Times New Roman"/>
        <family val="1"/>
      </rPr>
      <t>169+0,00</t>
    </r>
  </si>
  <si>
    <r>
      <rPr>
        <sz val="10"/>
        <rFont val="Times New Roman"/>
        <family val="1"/>
      </rPr>
      <t>170+0,00</t>
    </r>
  </si>
  <si>
    <r>
      <rPr>
        <sz val="10"/>
        <rFont val="Times New Roman"/>
        <family val="1"/>
      </rPr>
      <t>171+0,00</t>
    </r>
  </si>
  <si>
    <r>
      <rPr>
        <sz val="10"/>
        <rFont val="Times New Roman"/>
        <family val="1"/>
      </rPr>
      <t>172+0,00</t>
    </r>
  </si>
  <si>
    <r>
      <rPr>
        <sz val="10"/>
        <rFont val="Times New Roman"/>
        <family val="1"/>
      </rPr>
      <t>173+0,00</t>
    </r>
  </si>
  <si>
    <r>
      <rPr>
        <sz val="10"/>
        <rFont val="Times New Roman"/>
        <family val="1"/>
      </rPr>
      <t>174+0,00</t>
    </r>
  </si>
  <si>
    <r>
      <rPr>
        <sz val="10"/>
        <rFont val="Times New Roman"/>
        <family val="1"/>
      </rPr>
      <t>175+0,00</t>
    </r>
  </si>
  <si>
    <r>
      <rPr>
        <sz val="10"/>
        <rFont val="Times New Roman"/>
        <family val="1"/>
      </rPr>
      <t>176+0,00</t>
    </r>
  </si>
  <si>
    <r>
      <rPr>
        <sz val="10"/>
        <rFont val="Times New Roman"/>
        <family val="1"/>
      </rPr>
      <t>177+0,00</t>
    </r>
  </si>
  <si>
    <r>
      <rPr>
        <sz val="10"/>
        <rFont val="Times New Roman"/>
        <family val="1"/>
      </rPr>
      <t>178+0,00</t>
    </r>
  </si>
  <si>
    <r>
      <rPr>
        <sz val="10"/>
        <rFont val="Times New Roman"/>
        <family val="1"/>
      </rPr>
      <t>179+0,00</t>
    </r>
  </si>
  <si>
    <r>
      <rPr>
        <sz val="10"/>
        <rFont val="Times New Roman"/>
        <family val="1"/>
      </rPr>
      <t>180+0,00</t>
    </r>
  </si>
  <si>
    <r>
      <rPr>
        <sz val="10"/>
        <rFont val="Times New Roman"/>
        <family val="1"/>
      </rPr>
      <t>180+15,16</t>
    </r>
  </si>
  <si>
    <r>
      <rPr>
        <sz val="10"/>
        <rFont val="Times New Roman"/>
        <family val="1"/>
      </rPr>
      <t>181+0,00</t>
    </r>
  </si>
  <si>
    <r>
      <rPr>
        <sz val="10"/>
        <rFont val="Times New Roman"/>
        <family val="1"/>
      </rPr>
      <t>182+0,00</t>
    </r>
  </si>
  <si>
    <r>
      <rPr>
        <sz val="10"/>
        <rFont val="Times New Roman"/>
        <family val="1"/>
      </rPr>
      <t>183+0,00</t>
    </r>
  </si>
  <si>
    <r>
      <rPr>
        <sz val="10"/>
        <rFont val="Times New Roman"/>
        <family val="1"/>
      </rPr>
      <t>184+0,00</t>
    </r>
  </si>
  <si>
    <r>
      <rPr>
        <sz val="10"/>
        <rFont val="Times New Roman"/>
        <family val="1"/>
      </rPr>
      <t>185+0,00</t>
    </r>
  </si>
  <si>
    <r>
      <rPr>
        <sz val="10"/>
        <rFont val="Times New Roman"/>
        <family val="1"/>
      </rPr>
      <t>185+18,79</t>
    </r>
  </si>
  <si>
    <r>
      <rPr>
        <sz val="10"/>
        <rFont val="Times New Roman"/>
        <family val="1"/>
      </rPr>
      <t>186+0,00</t>
    </r>
  </si>
  <si>
    <r>
      <rPr>
        <sz val="10"/>
        <rFont val="Times New Roman"/>
        <family val="1"/>
      </rPr>
      <t>186+10,00</t>
    </r>
  </si>
  <si>
    <r>
      <rPr>
        <sz val="10"/>
        <rFont val="Times New Roman"/>
        <family val="1"/>
      </rPr>
      <t>187+0,00</t>
    </r>
  </si>
  <si>
    <r>
      <rPr>
        <sz val="10"/>
        <rFont val="Times New Roman"/>
        <family val="1"/>
      </rPr>
      <t>187+8,79</t>
    </r>
  </si>
  <si>
    <r>
      <rPr>
        <sz val="10"/>
        <rFont val="Times New Roman"/>
        <family val="1"/>
      </rPr>
      <t>187+10,00</t>
    </r>
  </si>
  <si>
    <r>
      <rPr>
        <sz val="10"/>
        <rFont val="Times New Roman"/>
        <family val="1"/>
      </rPr>
      <t>188+0,00</t>
    </r>
  </si>
  <si>
    <r>
      <rPr>
        <sz val="10"/>
        <rFont val="Times New Roman"/>
        <family val="1"/>
      </rPr>
      <t>188+10,00</t>
    </r>
  </si>
  <si>
    <r>
      <rPr>
        <sz val="10"/>
        <rFont val="Times New Roman"/>
        <family val="1"/>
      </rPr>
      <t>189+0,00</t>
    </r>
  </si>
  <si>
    <r>
      <rPr>
        <sz val="10"/>
        <rFont val="Times New Roman"/>
        <family val="1"/>
      </rPr>
      <t>189+10,00</t>
    </r>
  </si>
  <si>
    <r>
      <rPr>
        <sz val="10"/>
        <rFont val="Times New Roman"/>
        <family val="1"/>
      </rPr>
      <t>190+0,00</t>
    </r>
  </si>
  <si>
    <r>
      <rPr>
        <sz val="10"/>
        <rFont val="Times New Roman"/>
        <family val="1"/>
      </rPr>
      <t>190+8,71</t>
    </r>
  </si>
  <si>
    <r>
      <rPr>
        <sz val="10"/>
        <rFont val="Times New Roman"/>
        <family val="1"/>
      </rPr>
      <t>190+10,00</t>
    </r>
  </si>
  <si>
    <r>
      <rPr>
        <sz val="10"/>
        <rFont val="Times New Roman"/>
        <family val="1"/>
      </rPr>
      <t>191+0,00</t>
    </r>
  </si>
  <si>
    <r>
      <rPr>
        <sz val="10"/>
        <rFont val="Times New Roman"/>
        <family val="1"/>
      </rPr>
      <t>191+10,00</t>
    </r>
  </si>
  <si>
    <r>
      <rPr>
        <sz val="10"/>
        <rFont val="Times New Roman"/>
        <family val="1"/>
      </rPr>
      <t>192+0,00</t>
    </r>
  </si>
  <si>
    <r>
      <rPr>
        <sz val="10"/>
        <rFont val="Times New Roman"/>
        <family val="1"/>
      </rPr>
      <t>192+10,00</t>
    </r>
  </si>
  <si>
    <r>
      <rPr>
        <sz val="10"/>
        <rFont val="Times New Roman"/>
        <family val="1"/>
      </rPr>
      <t>193+0,00</t>
    </r>
  </si>
  <si>
    <r>
      <rPr>
        <sz val="10"/>
        <rFont val="Times New Roman"/>
        <family val="1"/>
      </rPr>
      <t>193+8,63</t>
    </r>
  </si>
  <si>
    <r>
      <rPr>
        <sz val="10"/>
        <rFont val="Times New Roman"/>
        <family val="1"/>
      </rPr>
      <t>193+10,00</t>
    </r>
  </si>
  <si>
    <r>
      <rPr>
        <sz val="10"/>
        <rFont val="Times New Roman"/>
        <family val="1"/>
      </rPr>
      <t>194+0,00</t>
    </r>
  </si>
  <si>
    <r>
      <rPr>
        <sz val="10"/>
        <rFont val="Times New Roman"/>
        <family val="1"/>
      </rPr>
      <t>194+10,00</t>
    </r>
  </si>
  <si>
    <r>
      <rPr>
        <sz val="10"/>
        <rFont val="Times New Roman"/>
        <family val="1"/>
      </rPr>
      <t>194+18,63</t>
    </r>
  </si>
  <si>
    <r>
      <rPr>
        <sz val="10"/>
        <rFont val="Times New Roman"/>
        <family val="1"/>
      </rPr>
      <t>195+0,00</t>
    </r>
  </si>
  <si>
    <r>
      <rPr>
        <sz val="10"/>
        <rFont val="Times New Roman"/>
        <family val="1"/>
      </rPr>
      <t>196+0,00</t>
    </r>
  </si>
  <si>
    <r>
      <rPr>
        <sz val="10"/>
        <rFont val="Times New Roman"/>
        <family val="1"/>
      </rPr>
      <t>197+0,00</t>
    </r>
  </si>
  <si>
    <r>
      <rPr>
        <sz val="10"/>
        <rFont val="Times New Roman"/>
        <family val="1"/>
      </rPr>
      <t>198+0,00</t>
    </r>
  </si>
  <si>
    <r>
      <rPr>
        <sz val="10"/>
        <rFont val="Times New Roman"/>
        <family val="1"/>
      </rPr>
      <t>199+0,00</t>
    </r>
  </si>
  <si>
    <r>
      <rPr>
        <sz val="10"/>
        <rFont val="Times New Roman"/>
        <family val="1"/>
      </rPr>
      <t>200+0,00</t>
    </r>
  </si>
  <si>
    <r>
      <rPr>
        <sz val="10"/>
        <rFont val="Times New Roman"/>
        <family val="1"/>
      </rPr>
      <t>201+0,00</t>
    </r>
  </si>
  <si>
    <r>
      <rPr>
        <sz val="10"/>
        <rFont val="Times New Roman"/>
        <family val="1"/>
      </rPr>
      <t>202+0,00</t>
    </r>
  </si>
  <si>
    <r>
      <rPr>
        <sz val="10"/>
        <rFont val="Times New Roman"/>
        <family val="1"/>
      </rPr>
      <t>203+0,00</t>
    </r>
  </si>
  <si>
    <r>
      <rPr>
        <sz val="10"/>
        <rFont val="Times New Roman"/>
        <family val="1"/>
      </rPr>
      <t>204+0,00</t>
    </r>
  </si>
  <si>
    <r>
      <rPr>
        <sz val="10"/>
        <rFont val="Times New Roman"/>
        <family val="1"/>
      </rPr>
      <t>205+0,00</t>
    </r>
  </si>
  <si>
    <r>
      <rPr>
        <sz val="10"/>
        <rFont val="Times New Roman"/>
        <family val="1"/>
      </rPr>
      <t>206+0,00</t>
    </r>
  </si>
  <si>
    <r>
      <rPr>
        <sz val="10"/>
        <rFont val="Times New Roman"/>
        <family val="1"/>
      </rPr>
      <t>207+0,00</t>
    </r>
  </si>
  <si>
    <r>
      <rPr>
        <sz val="10"/>
        <rFont val="Times New Roman"/>
        <family val="1"/>
      </rPr>
      <t>208+0,00</t>
    </r>
  </si>
  <si>
    <r>
      <rPr>
        <sz val="10"/>
        <rFont val="Times New Roman"/>
        <family val="1"/>
      </rPr>
      <t>209+0,00</t>
    </r>
  </si>
  <si>
    <r>
      <rPr>
        <sz val="10"/>
        <rFont val="Times New Roman"/>
        <family val="1"/>
      </rPr>
      <t>209+6,77</t>
    </r>
  </si>
  <si>
    <r>
      <rPr>
        <sz val="10"/>
        <rFont val="Times New Roman"/>
        <family val="1"/>
      </rPr>
      <t>209+10,00</t>
    </r>
  </si>
  <si>
    <r>
      <rPr>
        <sz val="10"/>
        <rFont val="Times New Roman"/>
        <family val="1"/>
      </rPr>
      <t>210+0,00</t>
    </r>
  </si>
  <si>
    <r>
      <rPr>
        <sz val="10"/>
        <rFont val="Times New Roman"/>
        <family val="1"/>
      </rPr>
      <t>210+10,00</t>
    </r>
  </si>
  <si>
    <r>
      <rPr>
        <sz val="10"/>
        <rFont val="Times New Roman"/>
        <family val="1"/>
      </rPr>
      <t>210+16,77</t>
    </r>
  </si>
  <si>
    <r>
      <rPr>
        <sz val="10"/>
        <rFont val="Times New Roman"/>
        <family val="1"/>
      </rPr>
      <t>211+0,00</t>
    </r>
  </si>
  <si>
    <r>
      <rPr>
        <sz val="10"/>
        <rFont val="Times New Roman"/>
        <family val="1"/>
      </rPr>
      <t>211+10,00</t>
    </r>
  </si>
  <si>
    <r>
      <rPr>
        <sz val="10"/>
        <rFont val="Times New Roman"/>
        <family val="1"/>
      </rPr>
      <t>212+0,00</t>
    </r>
  </si>
  <si>
    <r>
      <rPr>
        <sz val="10"/>
        <rFont val="Times New Roman"/>
        <family val="1"/>
      </rPr>
      <t>212+10,00</t>
    </r>
  </si>
  <si>
    <r>
      <rPr>
        <sz val="10"/>
        <rFont val="Times New Roman"/>
        <family val="1"/>
      </rPr>
      <t>213+0,00</t>
    </r>
  </si>
  <si>
    <r>
      <rPr>
        <sz val="10"/>
        <rFont val="Times New Roman"/>
        <family val="1"/>
      </rPr>
      <t>213+0,40</t>
    </r>
  </si>
  <si>
    <r>
      <rPr>
        <sz val="10"/>
        <rFont val="Times New Roman"/>
        <family val="1"/>
      </rPr>
      <t>213+10,00</t>
    </r>
  </si>
  <si>
    <r>
      <rPr>
        <sz val="10"/>
        <rFont val="Times New Roman"/>
        <family val="1"/>
      </rPr>
      <t>214+0,00</t>
    </r>
  </si>
  <si>
    <r>
      <rPr>
        <sz val="10"/>
        <rFont val="Times New Roman"/>
        <family val="1"/>
      </rPr>
      <t>214+10,00</t>
    </r>
  </si>
  <si>
    <r>
      <rPr>
        <sz val="10"/>
        <rFont val="Times New Roman"/>
        <family val="1"/>
      </rPr>
      <t>215+0,00</t>
    </r>
  </si>
  <si>
    <r>
      <rPr>
        <sz val="10"/>
        <rFont val="Times New Roman"/>
        <family val="1"/>
      </rPr>
      <t>215+4,03</t>
    </r>
  </si>
  <si>
    <r>
      <rPr>
        <sz val="10"/>
        <rFont val="Times New Roman"/>
        <family val="1"/>
      </rPr>
      <t>215+10,00</t>
    </r>
  </si>
  <si>
    <r>
      <rPr>
        <sz val="10"/>
        <rFont val="Times New Roman"/>
        <family val="1"/>
      </rPr>
      <t>216+0,00</t>
    </r>
  </si>
  <si>
    <r>
      <rPr>
        <sz val="10"/>
        <rFont val="Times New Roman"/>
        <family val="1"/>
      </rPr>
      <t>216+10,00</t>
    </r>
  </si>
  <si>
    <r>
      <rPr>
        <sz val="10"/>
        <rFont val="Times New Roman"/>
        <family val="1"/>
      </rPr>
      <t>216+14,03</t>
    </r>
  </si>
  <si>
    <r>
      <rPr>
        <sz val="10"/>
        <rFont val="Times New Roman"/>
        <family val="1"/>
      </rPr>
      <t>217+0,00</t>
    </r>
  </si>
  <si>
    <r>
      <rPr>
        <sz val="10"/>
        <rFont val="Times New Roman"/>
        <family val="1"/>
      </rPr>
      <t>218+0,00</t>
    </r>
  </si>
  <si>
    <r>
      <rPr>
        <sz val="10"/>
        <rFont val="Times New Roman"/>
        <family val="1"/>
      </rPr>
      <t>219+0,00</t>
    </r>
  </si>
  <si>
    <r>
      <rPr>
        <sz val="10"/>
        <rFont val="Times New Roman"/>
        <family val="1"/>
      </rPr>
      <t>220+0,00</t>
    </r>
  </si>
  <si>
    <r>
      <rPr>
        <sz val="10"/>
        <rFont val="Times New Roman"/>
        <family val="1"/>
      </rPr>
      <t>221+0,00</t>
    </r>
  </si>
  <si>
    <r>
      <rPr>
        <sz val="10"/>
        <rFont val="Times New Roman"/>
        <family val="1"/>
      </rPr>
      <t>222+0,00</t>
    </r>
  </si>
  <si>
    <r>
      <rPr>
        <sz val="10"/>
        <rFont val="Times New Roman"/>
        <family val="1"/>
      </rPr>
      <t>223+0,00</t>
    </r>
  </si>
  <si>
    <r>
      <rPr>
        <sz val="10"/>
        <rFont val="Times New Roman"/>
        <family val="1"/>
      </rPr>
      <t>224+0,00</t>
    </r>
  </si>
  <si>
    <r>
      <rPr>
        <sz val="10"/>
        <rFont val="Times New Roman"/>
        <family val="1"/>
      </rPr>
      <t>225+0,00</t>
    </r>
  </si>
  <si>
    <r>
      <rPr>
        <sz val="10"/>
        <rFont val="Times New Roman"/>
        <family val="1"/>
      </rPr>
      <t>226+0,00</t>
    </r>
  </si>
  <si>
    <r>
      <rPr>
        <sz val="10"/>
        <rFont val="Times New Roman"/>
        <family val="1"/>
      </rPr>
      <t>227+0,00</t>
    </r>
  </si>
  <si>
    <r>
      <rPr>
        <sz val="10"/>
        <rFont val="Times New Roman"/>
        <family val="1"/>
      </rPr>
      <t>227+10,99</t>
    </r>
  </si>
  <si>
    <r>
      <rPr>
        <sz val="10"/>
        <rFont val="Times New Roman"/>
        <family val="1"/>
      </rPr>
      <t>228+0,00</t>
    </r>
  </si>
  <si>
    <r>
      <rPr>
        <sz val="10"/>
        <rFont val="Times New Roman"/>
        <family val="1"/>
      </rPr>
      <t>229+0,00</t>
    </r>
  </si>
  <si>
    <r>
      <rPr>
        <sz val="10"/>
        <rFont val="Times New Roman"/>
        <family val="1"/>
      </rPr>
      <t>230+0,00</t>
    </r>
  </si>
  <si>
    <r>
      <rPr>
        <sz val="10"/>
        <rFont val="Times New Roman"/>
        <family val="1"/>
      </rPr>
      <t>231+0,00</t>
    </r>
  </si>
  <si>
    <r>
      <rPr>
        <sz val="10"/>
        <rFont val="Times New Roman"/>
        <family val="1"/>
      </rPr>
      <t>232+0,00</t>
    </r>
  </si>
  <si>
    <r>
      <rPr>
        <sz val="10"/>
        <rFont val="Times New Roman"/>
        <family val="1"/>
      </rPr>
      <t>233+0,00</t>
    </r>
  </si>
  <si>
    <r>
      <rPr>
        <sz val="10"/>
        <rFont val="Times New Roman"/>
        <family val="1"/>
      </rPr>
      <t>234+0,00</t>
    </r>
  </si>
  <si>
    <r>
      <rPr>
        <sz val="10"/>
        <rFont val="Times New Roman"/>
        <family val="1"/>
      </rPr>
      <t>235+0,00</t>
    </r>
  </si>
  <si>
    <r>
      <rPr>
        <sz val="10"/>
        <rFont val="Times New Roman"/>
        <family val="1"/>
      </rPr>
      <t>236+0,00</t>
    </r>
  </si>
  <si>
    <r>
      <rPr>
        <sz val="10"/>
        <rFont val="Times New Roman"/>
        <family val="1"/>
      </rPr>
      <t>236+8,74</t>
    </r>
  </si>
  <si>
    <r>
      <rPr>
        <sz val="10"/>
        <rFont val="Times New Roman"/>
        <family val="1"/>
      </rPr>
      <t>236+10,00</t>
    </r>
  </si>
  <si>
    <r>
      <rPr>
        <sz val="10"/>
        <rFont val="Times New Roman"/>
        <family val="1"/>
      </rPr>
      <t>237+0,00</t>
    </r>
  </si>
  <si>
    <r>
      <rPr>
        <sz val="10"/>
        <rFont val="Times New Roman"/>
        <family val="1"/>
      </rPr>
      <t>237+8,74</t>
    </r>
  </si>
  <si>
    <r>
      <rPr>
        <sz val="10"/>
        <rFont val="Times New Roman"/>
        <family val="1"/>
      </rPr>
      <t>237+10,00</t>
    </r>
  </si>
  <si>
    <r>
      <rPr>
        <sz val="10"/>
        <rFont val="Times New Roman"/>
        <family val="1"/>
      </rPr>
      <t>238+0,00</t>
    </r>
  </si>
  <si>
    <r>
      <rPr>
        <sz val="10"/>
        <rFont val="Times New Roman"/>
        <family val="1"/>
      </rPr>
      <t>238+10,00</t>
    </r>
  </si>
  <si>
    <r>
      <rPr>
        <sz val="10"/>
        <rFont val="Times New Roman"/>
        <family val="1"/>
      </rPr>
      <t>239+0,00</t>
    </r>
  </si>
  <si>
    <r>
      <rPr>
        <sz val="10"/>
        <rFont val="Times New Roman"/>
        <family val="1"/>
      </rPr>
      <t>239+10,00</t>
    </r>
  </si>
  <si>
    <r>
      <rPr>
        <sz val="10"/>
        <rFont val="Times New Roman"/>
        <family val="1"/>
      </rPr>
      <t>240+0,00</t>
    </r>
  </si>
  <si>
    <r>
      <rPr>
        <sz val="10"/>
        <rFont val="Times New Roman"/>
        <family val="1"/>
      </rPr>
      <t>240+10,00</t>
    </r>
  </si>
  <si>
    <r>
      <rPr>
        <sz val="10"/>
        <rFont val="Times New Roman"/>
        <family val="1"/>
      </rPr>
      <t>241+0,00</t>
    </r>
  </si>
  <si>
    <r>
      <rPr>
        <sz val="10"/>
        <rFont val="Times New Roman"/>
        <family val="1"/>
      </rPr>
      <t>241+9,56</t>
    </r>
  </si>
  <si>
    <r>
      <rPr>
        <sz val="10"/>
        <rFont val="Times New Roman"/>
        <family val="1"/>
      </rPr>
      <t>241+10,00</t>
    </r>
  </si>
  <si>
    <r>
      <rPr>
        <sz val="10"/>
        <rFont val="Times New Roman"/>
        <family val="1"/>
      </rPr>
      <t>241+19,56</t>
    </r>
  </si>
  <si>
    <r>
      <rPr>
        <sz val="10"/>
        <rFont val="Times New Roman"/>
        <family val="1"/>
      </rPr>
      <t>242+0,00</t>
    </r>
  </si>
  <si>
    <r>
      <rPr>
        <sz val="10"/>
        <rFont val="Times New Roman"/>
        <family val="1"/>
      </rPr>
      <t>242+10,15</t>
    </r>
  </si>
  <si>
    <r>
      <rPr>
        <sz val="10"/>
        <rFont val="Times New Roman"/>
        <family val="1"/>
      </rPr>
      <t>243+0,00</t>
    </r>
  </si>
  <si>
    <r>
      <rPr>
        <sz val="10"/>
        <rFont val="Times New Roman"/>
        <family val="1"/>
      </rPr>
      <t>243+0,15</t>
    </r>
  </si>
  <si>
    <r>
      <rPr>
        <sz val="10"/>
        <rFont val="Times New Roman"/>
        <family val="1"/>
      </rPr>
      <t>243+10,00</t>
    </r>
  </si>
  <si>
    <r>
      <rPr>
        <sz val="10"/>
        <rFont val="Times New Roman"/>
        <family val="1"/>
      </rPr>
      <t>244+0,00</t>
    </r>
  </si>
  <si>
    <r>
      <rPr>
        <sz val="10"/>
        <rFont val="Times New Roman"/>
        <family val="1"/>
      </rPr>
      <t>244+10,00</t>
    </r>
  </si>
  <si>
    <r>
      <rPr>
        <sz val="10"/>
        <rFont val="Times New Roman"/>
        <family val="1"/>
      </rPr>
      <t>245+0,00</t>
    </r>
  </si>
  <si>
    <r>
      <rPr>
        <sz val="10"/>
        <rFont val="Times New Roman"/>
        <family val="1"/>
      </rPr>
      <t>245+10,00</t>
    </r>
  </si>
  <si>
    <r>
      <rPr>
        <sz val="10"/>
        <rFont val="Times New Roman"/>
        <family val="1"/>
      </rPr>
      <t>246+0,00</t>
    </r>
  </si>
  <si>
    <r>
      <rPr>
        <sz val="10"/>
        <rFont val="Times New Roman"/>
        <family val="1"/>
      </rPr>
      <t>246+10,00</t>
    </r>
  </si>
  <si>
    <r>
      <rPr>
        <sz val="10"/>
        <rFont val="Times New Roman"/>
        <family val="1"/>
      </rPr>
      <t>247+0,00</t>
    </r>
  </si>
  <si>
    <r>
      <rPr>
        <sz val="10"/>
        <rFont val="Times New Roman"/>
        <family val="1"/>
      </rPr>
      <t>247+2,24</t>
    </r>
  </si>
  <si>
    <r>
      <rPr>
        <sz val="10"/>
        <rFont val="Times New Roman"/>
        <family val="1"/>
      </rPr>
      <t>247+10,00</t>
    </r>
  </si>
  <si>
    <r>
      <rPr>
        <sz val="10"/>
        <rFont val="Times New Roman"/>
        <family val="1"/>
      </rPr>
      <t>248+0,00</t>
    </r>
  </si>
  <si>
    <r>
      <rPr>
        <sz val="10"/>
        <rFont val="Times New Roman"/>
        <family val="1"/>
      </rPr>
      <t>248+2,24</t>
    </r>
  </si>
  <si>
    <r>
      <rPr>
        <sz val="10"/>
        <rFont val="Times New Roman"/>
        <family val="1"/>
      </rPr>
      <t>249+0,00</t>
    </r>
  </si>
  <si>
    <r>
      <rPr>
        <sz val="10"/>
        <rFont val="Times New Roman"/>
        <family val="1"/>
      </rPr>
      <t>249+2,29</t>
    </r>
  </si>
  <si>
    <r>
      <rPr>
        <sz val="10"/>
        <rFont val="Times New Roman"/>
        <family val="1"/>
      </rPr>
      <t>249+10,00</t>
    </r>
  </si>
  <si>
    <r>
      <rPr>
        <sz val="10"/>
        <rFont val="Times New Roman"/>
        <family val="1"/>
      </rPr>
      <t>250+0,00</t>
    </r>
  </si>
  <si>
    <r>
      <rPr>
        <sz val="10"/>
        <rFont val="Times New Roman"/>
        <family val="1"/>
      </rPr>
      <t>250+10,00</t>
    </r>
  </si>
  <si>
    <r>
      <rPr>
        <sz val="10"/>
        <rFont val="Times New Roman"/>
        <family val="1"/>
      </rPr>
      <t>251+0,00</t>
    </r>
  </si>
  <si>
    <r>
      <rPr>
        <sz val="10"/>
        <rFont val="Times New Roman"/>
        <family val="1"/>
      </rPr>
      <t>251+2,29</t>
    </r>
  </si>
  <si>
    <r>
      <rPr>
        <sz val="10"/>
        <rFont val="Times New Roman"/>
        <family val="1"/>
      </rPr>
      <t>251+10,00</t>
    </r>
  </si>
  <si>
    <r>
      <rPr>
        <sz val="10"/>
        <rFont val="Times New Roman"/>
        <family val="1"/>
      </rPr>
      <t>252+0,00</t>
    </r>
  </si>
  <si>
    <r>
      <rPr>
        <sz val="10"/>
        <rFont val="Times New Roman"/>
        <family val="1"/>
      </rPr>
      <t>252+10,00</t>
    </r>
  </si>
  <si>
    <r>
      <rPr>
        <sz val="10"/>
        <rFont val="Times New Roman"/>
        <family val="1"/>
      </rPr>
      <t>253+0,00</t>
    </r>
  </si>
  <si>
    <r>
      <rPr>
        <sz val="10"/>
        <rFont val="Times New Roman"/>
        <family val="1"/>
      </rPr>
      <t>253+10,00</t>
    </r>
  </si>
  <si>
    <r>
      <rPr>
        <sz val="10"/>
        <rFont val="Times New Roman"/>
        <family val="1"/>
      </rPr>
      <t>254+0,00</t>
    </r>
  </si>
  <si>
    <r>
      <rPr>
        <sz val="10"/>
        <rFont val="Times New Roman"/>
        <family val="1"/>
      </rPr>
      <t>254+10,00</t>
    </r>
  </si>
  <si>
    <r>
      <rPr>
        <sz val="10"/>
        <rFont val="Times New Roman"/>
        <family val="1"/>
      </rPr>
      <t>255+0,00</t>
    </r>
  </si>
  <si>
    <r>
      <rPr>
        <sz val="10"/>
        <rFont val="Times New Roman"/>
        <family val="1"/>
      </rPr>
      <t>255+10,00</t>
    </r>
  </si>
  <si>
    <r>
      <rPr>
        <sz val="10"/>
        <rFont val="Times New Roman"/>
        <family val="1"/>
      </rPr>
      <t>256+0,00</t>
    </r>
  </si>
  <si>
    <r>
      <rPr>
        <sz val="10"/>
        <rFont val="Times New Roman"/>
        <family val="1"/>
      </rPr>
      <t>256+10,00</t>
    </r>
  </si>
  <si>
    <r>
      <rPr>
        <sz val="10"/>
        <rFont val="Times New Roman"/>
        <family val="1"/>
      </rPr>
      <t>257+0,00</t>
    </r>
  </si>
  <si>
    <r>
      <rPr>
        <sz val="10"/>
        <rFont val="Times New Roman"/>
        <family val="1"/>
      </rPr>
      <t>257+10,00</t>
    </r>
  </si>
  <si>
    <r>
      <rPr>
        <sz val="10"/>
        <rFont val="Times New Roman"/>
        <family val="1"/>
      </rPr>
      <t>258+0,00</t>
    </r>
  </si>
  <si>
    <r>
      <rPr>
        <sz val="10"/>
        <rFont val="Times New Roman"/>
        <family val="1"/>
      </rPr>
      <t>258+10,00</t>
    </r>
  </si>
  <si>
    <r>
      <rPr>
        <sz val="10"/>
        <rFont val="Times New Roman"/>
        <family val="1"/>
      </rPr>
      <t>259+0,00</t>
    </r>
  </si>
  <si>
    <r>
      <rPr>
        <sz val="10"/>
        <rFont val="Times New Roman"/>
        <family val="1"/>
      </rPr>
      <t>259+10,00</t>
    </r>
  </si>
  <si>
    <r>
      <rPr>
        <sz val="10"/>
        <rFont val="Times New Roman"/>
        <family val="1"/>
      </rPr>
      <t>260+0,00</t>
    </r>
  </si>
  <si>
    <r>
      <rPr>
        <sz val="10"/>
        <rFont val="Times New Roman"/>
        <family val="1"/>
      </rPr>
      <t>260+10,00</t>
    </r>
  </si>
  <si>
    <r>
      <rPr>
        <sz val="10"/>
        <rFont val="Times New Roman"/>
        <family val="1"/>
      </rPr>
      <t>261+0,00</t>
    </r>
  </si>
  <si>
    <r>
      <rPr>
        <sz val="10"/>
        <rFont val="Times New Roman"/>
        <family val="1"/>
      </rPr>
      <t>261+10,00</t>
    </r>
  </si>
  <si>
    <r>
      <rPr>
        <sz val="10"/>
        <rFont val="Times New Roman"/>
        <family val="1"/>
      </rPr>
      <t>262+0,00</t>
    </r>
  </si>
  <si>
    <r>
      <rPr>
        <sz val="10"/>
        <rFont val="Times New Roman"/>
        <family val="1"/>
      </rPr>
      <t>262+9,83</t>
    </r>
  </si>
  <si>
    <r>
      <rPr>
        <sz val="10"/>
        <rFont val="Times New Roman"/>
        <family val="1"/>
      </rPr>
      <t>262+10,00</t>
    </r>
  </si>
  <si>
    <r>
      <rPr>
        <sz val="10"/>
        <rFont val="Times New Roman"/>
        <family val="1"/>
      </rPr>
      <t>263+0,00</t>
    </r>
  </si>
  <si>
    <r>
      <rPr>
        <sz val="10"/>
        <rFont val="Times New Roman"/>
        <family val="1"/>
      </rPr>
      <t>263+10,00</t>
    </r>
  </si>
  <si>
    <r>
      <rPr>
        <sz val="10"/>
        <rFont val="Times New Roman"/>
        <family val="1"/>
      </rPr>
      <t>264+0,00</t>
    </r>
  </si>
  <si>
    <r>
      <rPr>
        <sz val="10"/>
        <rFont val="Times New Roman"/>
        <family val="1"/>
      </rPr>
      <t>264+10,00</t>
    </r>
  </si>
  <si>
    <r>
      <rPr>
        <sz val="10"/>
        <rFont val="Times New Roman"/>
        <family val="1"/>
      </rPr>
      <t>265+0,00</t>
    </r>
  </si>
  <si>
    <r>
      <rPr>
        <sz val="10"/>
        <rFont val="Times New Roman"/>
        <family val="1"/>
      </rPr>
      <t>265+10,00</t>
    </r>
  </si>
  <si>
    <r>
      <rPr>
        <sz val="10"/>
        <rFont val="Times New Roman"/>
        <family val="1"/>
      </rPr>
      <t>266+0,00</t>
    </r>
  </si>
  <si>
    <r>
      <rPr>
        <sz val="10"/>
        <rFont val="Times New Roman"/>
        <family val="1"/>
      </rPr>
      <t>266+10,00</t>
    </r>
  </si>
  <si>
    <r>
      <rPr>
        <sz val="10"/>
        <rFont val="Times New Roman"/>
        <family val="1"/>
      </rPr>
      <t>267+0,00</t>
    </r>
  </si>
  <si>
    <r>
      <rPr>
        <sz val="10"/>
        <rFont val="Times New Roman"/>
        <family val="1"/>
      </rPr>
      <t>267+10,00</t>
    </r>
  </si>
  <si>
    <r>
      <rPr>
        <sz val="10"/>
        <rFont val="Times New Roman"/>
        <family val="1"/>
      </rPr>
      <t>268+0,00</t>
    </r>
  </si>
  <si>
    <r>
      <rPr>
        <sz val="10"/>
        <rFont val="Times New Roman"/>
        <family val="1"/>
      </rPr>
      <t>268+10,00</t>
    </r>
  </si>
  <si>
    <r>
      <rPr>
        <sz val="10"/>
        <rFont val="Times New Roman"/>
        <family val="1"/>
      </rPr>
      <t>269+0,00</t>
    </r>
  </si>
  <si>
    <r>
      <rPr>
        <sz val="10"/>
        <rFont val="Times New Roman"/>
        <family val="1"/>
      </rPr>
      <t>269+10,00</t>
    </r>
  </si>
  <si>
    <r>
      <rPr>
        <sz val="10"/>
        <rFont val="Times New Roman"/>
        <family val="1"/>
      </rPr>
      <t>270+0,00</t>
    </r>
  </si>
  <si>
    <r>
      <rPr>
        <sz val="10"/>
        <rFont val="Times New Roman"/>
        <family val="1"/>
      </rPr>
      <t>270+10,00</t>
    </r>
  </si>
  <si>
    <r>
      <rPr>
        <sz val="10"/>
        <rFont val="Times New Roman"/>
        <family val="1"/>
      </rPr>
      <t>271+0,00</t>
    </r>
  </si>
  <si>
    <r>
      <rPr>
        <sz val="10"/>
        <rFont val="Times New Roman"/>
        <family val="1"/>
      </rPr>
      <t>271+10,00</t>
    </r>
  </si>
  <si>
    <r>
      <rPr>
        <sz val="10"/>
        <rFont val="Times New Roman"/>
        <family val="1"/>
      </rPr>
      <t>272+0,00</t>
    </r>
  </si>
  <si>
    <r>
      <rPr>
        <sz val="10"/>
        <rFont val="Times New Roman"/>
        <family val="1"/>
      </rPr>
      <t>272+10,00</t>
    </r>
  </si>
  <si>
    <r>
      <rPr>
        <sz val="10"/>
        <rFont val="Times New Roman"/>
        <family val="1"/>
      </rPr>
      <t>273+0,00</t>
    </r>
  </si>
  <si>
    <r>
      <rPr>
        <sz val="10"/>
        <rFont val="Times New Roman"/>
        <family val="1"/>
      </rPr>
      <t>273+10,00</t>
    </r>
  </si>
  <si>
    <r>
      <rPr>
        <sz val="10"/>
        <rFont val="Times New Roman"/>
        <family val="1"/>
      </rPr>
      <t>273+17,38</t>
    </r>
  </si>
  <si>
    <r>
      <rPr>
        <sz val="10"/>
        <rFont val="Times New Roman"/>
        <family val="1"/>
      </rPr>
      <t>274+0,00</t>
    </r>
  </si>
  <si>
    <r>
      <rPr>
        <sz val="10"/>
        <rFont val="Times New Roman"/>
        <family val="1"/>
      </rPr>
      <t>274+10,00</t>
    </r>
  </si>
  <si>
    <r>
      <rPr>
        <sz val="10"/>
        <rFont val="Times New Roman"/>
        <family val="1"/>
      </rPr>
      <t>275+0,00</t>
    </r>
  </si>
  <si>
    <r>
      <rPr>
        <sz val="10"/>
        <rFont val="Times New Roman"/>
        <family val="1"/>
      </rPr>
      <t>275+10,00</t>
    </r>
  </si>
  <si>
    <r>
      <rPr>
        <sz val="10"/>
        <rFont val="Times New Roman"/>
        <family val="1"/>
      </rPr>
      <t>275+17,38</t>
    </r>
  </si>
  <si>
    <r>
      <rPr>
        <sz val="10"/>
        <rFont val="Times New Roman"/>
        <family val="1"/>
      </rPr>
      <t>276+0,00</t>
    </r>
  </si>
  <si>
    <r>
      <rPr>
        <sz val="10"/>
        <rFont val="Times New Roman"/>
        <family val="1"/>
      </rPr>
      <t>277+0,00</t>
    </r>
  </si>
  <si>
    <r>
      <rPr>
        <sz val="10"/>
        <rFont val="Times New Roman"/>
        <family val="1"/>
      </rPr>
      <t>278+0,00</t>
    </r>
  </si>
  <si>
    <r>
      <rPr>
        <sz val="10"/>
        <rFont val="Times New Roman"/>
        <family val="1"/>
      </rPr>
      <t>279+0,00</t>
    </r>
  </si>
  <si>
    <r>
      <rPr>
        <sz val="10"/>
        <rFont val="Times New Roman"/>
        <family val="1"/>
      </rPr>
      <t>280+0,00</t>
    </r>
  </si>
  <si>
    <r>
      <rPr>
        <sz val="10"/>
        <rFont val="Times New Roman"/>
        <family val="1"/>
      </rPr>
      <t>281+0,00</t>
    </r>
  </si>
  <si>
    <r>
      <rPr>
        <sz val="10"/>
        <rFont val="Times New Roman"/>
        <family val="1"/>
      </rPr>
      <t>281+18,68</t>
    </r>
  </si>
  <si>
    <r>
      <rPr>
        <sz val="10"/>
        <rFont val="Times New Roman"/>
        <family val="1"/>
      </rPr>
      <t>282+0,00</t>
    </r>
  </si>
  <si>
    <r>
      <rPr>
        <sz val="10"/>
        <rFont val="Times New Roman"/>
        <family val="1"/>
      </rPr>
      <t>282+10,00</t>
    </r>
  </si>
  <si>
    <r>
      <rPr>
        <sz val="10"/>
        <rFont val="Times New Roman"/>
        <family val="1"/>
      </rPr>
      <t>283+0,00</t>
    </r>
  </si>
  <si>
    <r>
      <rPr>
        <sz val="10"/>
        <rFont val="Times New Roman"/>
        <family val="1"/>
      </rPr>
      <t>283+10,00</t>
    </r>
  </si>
  <si>
    <r>
      <rPr>
        <sz val="10"/>
        <rFont val="Times New Roman"/>
        <family val="1"/>
      </rPr>
      <t>284+0,00</t>
    </r>
  </si>
  <si>
    <r>
      <rPr>
        <sz val="10"/>
        <rFont val="Times New Roman"/>
        <family val="1"/>
      </rPr>
      <t>284+10,00</t>
    </r>
  </si>
  <si>
    <r>
      <rPr>
        <sz val="10"/>
        <rFont val="Times New Roman"/>
        <family val="1"/>
      </rPr>
      <t>284+19,42</t>
    </r>
  </si>
  <si>
    <r>
      <rPr>
        <sz val="10"/>
        <rFont val="Times New Roman"/>
        <family val="1"/>
      </rPr>
      <t>288+0,46</t>
    </r>
  </si>
  <si>
    <r>
      <rPr>
        <sz val="10"/>
        <rFont val="Times New Roman"/>
        <family val="1"/>
      </rPr>
      <t>289+0,00</t>
    </r>
  </si>
  <si>
    <r>
      <rPr>
        <sz val="10"/>
        <rFont val="Times New Roman"/>
        <family val="1"/>
      </rPr>
      <t>290+0,00</t>
    </r>
  </si>
  <si>
    <r>
      <rPr>
        <sz val="10"/>
        <rFont val="Times New Roman"/>
        <family val="1"/>
      </rPr>
      <t>291+0,00</t>
    </r>
  </si>
  <si>
    <r>
      <rPr>
        <sz val="10"/>
        <rFont val="Times New Roman"/>
        <family val="1"/>
      </rPr>
      <t>292+0,00</t>
    </r>
  </si>
  <si>
    <r>
      <rPr>
        <sz val="10"/>
        <rFont val="Times New Roman"/>
        <family val="1"/>
      </rPr>
      <t>293+0,00</t>
    </r>
  </si>
  <si>
    <r>
      <rPr>
        <sz val="10"/>
        <rFont val="Times New Roman"/>
        <family val="1"/>
      </rPr>
      <t>294+0,00</t>
    </r>
  </si>
  <si>
    <r>
      <rPr>
        <sz val="10"/>
        <rFont val="Times New Roman"/>
        <family val="1"/>
      </rPr>
      <t>295+0,00</t>
    </r>
  </si>
  <si>
    <r>
      <rPr>
        <sz val="10"/>
        <rFont val="Times New Roman"/>
        <family val="1"/>
      </rPr>
      <t>296+0,00</t>
    </r>
  </si>
  <si>
    <r>
      <rPr>
        <sz val="10"/>
        <rFont val="Times New Roman"/>
        <family val="1"/>
      </rPr>
      <t>297+0,00</t>
    </r>
  </si>
  <si>
    <r>
      <rPr>
        <sz val="10"/>
        <rFont val="Times New Roman"/>
        <family val="1"/>
      </rPr>
      <t>298+0,00</t>
    </r>
  </si>
  <si>
    <r>
      <rPr>
        <sz val="10"/>
        <rFont val="Times New Roman"/>
        <family val="1"/>
      </rPr>
      <t>298+14,92</t>
    </r>
  </si>
  <si>
    <r>
      <rPr>
        <sz val="10"/>
        <rFont val="Times New Roman"/>
        <family val="1"/>
      </rPr>
      <t>299+0,00</t>
    </r>
  </si>
  <si>
    <r>
      <rPr>
        <sz val="10"/>
        <rFont val="Times New Roman"/>
        <family val="1"/>
      </rPr>
      <t>299+10,00</t>
    </r>
  </si>
  <si>
    <r>
      <rPr>
        <sz val="10"/>
        <rFont val="Times New Roman"/>
        <family val="1"/>
      </rPr>
      <t>300+0,00</t>
    </r>
  </si>
  <si>
    <r>
      <rPr>
        <sz val="10"/>
        <rFont val="Times New Roman"/>
        <family val="1"/>
      </rPr>
      <t>300+10,00</t>
    </r>
  </si>
  <si>
    <r>
      <rPr>
        <sz val="10"/>
        <rFont val="Times New Roman"/>
        <family val="1"/>
      </rPr>
      <t>301+0,00</t>
    </r>
  </si>
  <si>
    <r>
      <rPr>
        <sz val="10"/>
        <rFont val="Times New Roman"/>
        <family val="1"/>
      </rPr>
      <t>301+10,00</t>
    </r>
  </si>
  <si>
    <r>
      <rPr>
        <sz val="10"/>
        <rFont val="Times New Roman"/>
        <family val="1"/>
      </rPr>
      <t>301+16,64</t>
    </r>
  </si>
  <si>
    <r>
      <rPr>
        <sz val="10"/>
        <rFont val="Times New Roman"/>
        <family val="1"/>
      </rPr>
      <t>302+0,00</t>
    </r>
  </si>
  <si>
    <r>
      <rPr>
        <sz val="10"/>
        <rFont val="Times New Roman"/>
        <family val="1"/>
      </rPr>
      <t>302+4,08</t>
    </r>
  </si>
  <si>
    <r>
      <rPr>
        <sz val="10"/>
        <rFont val="Times New Roman"/>
        <family val="1"/>
      </rPr>
      <t>302+10,00</t>
    </r>
  </si>
  <si>
    <r>
      <rPr>
        <sz val="10"/>
        <rFont val="Times New Roman"/>
        <family val="1"/>
      </rPr>
      <t>303+0,00</t>
    </r>
  </si>
  <si>
    <r>
      <rPr>
        <sz val="10"/>
        <rFont val="Times New Roman"/>
        <family val="1"/>
      </rPr>
      <t>303+10,00</t>
    </r>
  </si>
  <si>
    <r>
      <rPr>
        <sz val="10"/>
        <rFont val="Times New Roman"/>
        <family val="1"/>
      </rPr>
      <t>303+14,08</t>
    </r>
  </si>
  <si>
    <r>
      <rPr>
        <sz val="10"/>
        <rFont val="Times New Roman"/>
        <family val="1"/>
      </rPr>
      <t>304+0,00</t>
    </r>
  </si>
  <si>
    <r>
      <rPr>
        <sz val="10"/>
        <rFont val="Times New Roman"/>
        <family val="1"/>
      </rPr>
      <t>304+10,00</t>
    </r>
  </si>
  <si>
    <r>
      <rPr>
        <sz val="10"/>
        <rFont val="Times New Roman"/>
        <family val="1"/>
      </rPr>
      <t>305+0,00</t>
    </r>
  </si>
  <si>
    <r>
      <rPr>
        <sz val="10"/>
        <rFont val="Times New Roman"/>
        <family val="1"/>
      </rPr>
      <t>305+10,00</t>
    </r>
  </si>
  <si>
    <r>
      <rPr>
        <sz val="10"/>
        <rFont val="Times New Roman"/>
        <family val="1"/>
      </rPr>
      <t>305+17,35</t>
    </r>
  </si>
  <si>
    <r>
      <rPr>
        <sz val="10"/>
        <rFont val="Times New Roman"/>
        <family val="1"/>
      </rPr>
      <t>306+0,00</t>
    </r>
  </si>
  <si>
    <r>
      <rPr>
        <sz val="10"/>
        <rFont val="Times New Roman"/>
        <family val="1"/>
      </rPr>
      <t>307+0,00</t>
    </r>
  </si>
  <si>
    <r>
      <rPr>
        <sz val="10"/>
        <rFont val="Times New Roman"/>
        <family val="1"/>
      </rPr>
      <t>307+10,00</t>
    </r>
  </si>
  <si>
    <r>
      <rPr>
        <sz val="10"/>
        <rFont val="Times New Roman"/>
        <family val="1"/>
      </rPr>
      <t>308+0,00</t>
    </r>
  </si>
  <si>
    <r>
      <rPr>
        <sz val="10"/>
        <rFont val="Times New Roman"/>
        <family val="1"/>
      </rPr>
      <t>309+0,00</t>
    </r>
  </si>
  <si>
    <r>
      <rPr>
        <sz val="10"/>
        <rFont val="Times New Roman"/>
        <family val="1"/>
      </rPr>
      <t>309+9,80</t>
    </r>
  </si>
  <si>
    <r>
      <rPr>
        <sz val="10"/>
        <rFont val="Times New Roman"/>
        <family val="1"/>
      </rPr>
      <t>310+0,00</t>
    </r>
  </si>
  <si>
    <r>
      <rPr>
        <sz val="10"/>
        <rFont val="Times New Roman"/>
        <family val="1"/>
      </rPr>
      <t>311+0,00</t>
    </r>
  </si>
  <si>
    <t>UNT</t>
  </si>
  <si>
    <r>
      <rPr>
        <b/>
        <sz val="10"/>
        <rFont val="Arial"/>
        <family val="2"/>
      </rPr>
      <t xml:space="preserve">Contrato n°: </t>
    </r>
    <r>
      <rPr>
        <sz val="10"/>
        <rFont val="Arial"/>
        <family val="2"/>
      </rPr>
      <t>027/2024</t>
    </r>
  </si>
  <si>
    <r>
      <rPr>
        <b/>
        <sz val="10"/>
        <rFont val="Arial"/>
        <family val="2"/>
      </rPr>
      <t>OBRA:</t>
    </r>
    <r>
      <rPr>
        <sz val="10"/>
        <rFont val="Arial"/>
        <family val="2"/>
      </rPr>
      <t xml:space="preserve"> Adequação de Estradas Vicinais - Pov. Recreio dos Passarinhos, ext. 3,94 km, município de São Cristóvão/SE.</t>
    </r>
  </si>
  <si>
    <t>01 </t>
  </si>
  <si>
    <t>ADMINISTRAÇÃO LOCAL</t>
  </si>
  <si>
    <t>01.001 </t>
  </si>
  <si>
    <t>Engenheiro civil de obra pleno com encargos complementares</t>
  </si>
  <si>
    <t>h</t>
  </si>
  <si>
    <t>01.002 </t>
  </si>
  <si>
    <t>Encarregado geral com encargos complementares</t>
  </si>
  <si>
    <t>02 </t>
  </si>
  <si>
    <t>MOBILIZAÇÃO E DESMOBILIZAÇÃO</t>
  </si>
  <si>
    <t>02.001 </t>
  </si>
  <si>
    <t>Transporte com caminhão carroceria com guindauto (munck),  momento máximo de carga 11,7 tm, em via urbana pavimentada, dmt até 30km (unidade: txkm). af_07/2020</t>
  </si>
  <si>
    <t>txkm</t>
  </si>
  <si>
    <t>03 </t>
  </si>
  <si>
    <t>SERVIÇOS PRELIMINARES</t>
  </si>
  <si>
    <t>03.001 </t>
  </si>
  <si>
    <t>Locação de container - Escritório com banheiro - 6,20 x 2,40m - Rev 02_02/2022</t>
  </si>
  <si>
    <t>03.002 </t>
  </si>
  <si>
    <t>Placa de obra em chapa aço galvanizado, instalada - Rev 02_01/2022</t>
  </si>
  <si>
    <t>03.003 </t>
  </si>
  <si>
    <t>Equipe de topografia para trabalhos exclusivos de campo - Diária incluindo transporte - Rev 04_10/2022</t>
  </si>
  <si>
    <t>dia</t>
  </si>
  <si>
    <t>03.004 </t>
  </si>
  <si>
    <t>Ligação Predial de Água em Mureta de Concreto, Provisória ou Definitiva, com Fornecimento de Material, inclusive Mureta e Hidrômetro, Rede DN 50mm - Rev 03_10/2022</t>
  </si>
  <si>
    <t>03.005 </t>
  </si>
  <si>
    <t>Instalação provisória de energia elétrica, aerea, trifasica, em poste galvanizado, exclusive fornecimento do medidor</t>
  </si>
  <si>
    <t>un</t>
  </si>
  <si>
    <t>04 </t>
  </si>
  <si>
    <t>04.001 </t>
  </si>
  <si>
    <t>Limpeza mecanizada do terreno c/ trator esteira (vegetação rasteira) sem carga e transporte</t>
  </si>
  <si>
    <t>04.002 </t>
  </si>
  <si>
    <t>Regularização e compactação de subleito de solo  predominantemente argiloso. af_11/2019</t>
  </si>
  <si>
    <t>05 </t>
  </si>
  <si>
    <t>DRENAGEM PLUVIAL</t>
  </si>
  <si>
    <t>05.001 </t>
  </si>
  <si>
    <t>Boca para bueiro triplo tubular d = 100 cm em concreto, alas com esconsidade de 0°, incluindo fôrmas e materiais. af_07/2021</t>
  </si>
  <si>
    <t>05.002 </t>
  </si>
  <si>
    <t>Ponta de ala em concreto ciclópico, para tubos de concreto (simples) d=0.40 à 0.60 m</t>
  </si>
  <si>
    <t>05.003 </t>
  </si>
  <si>
    <t>Tubo de concreto para redes coletoras de águas pluviais, diâmetro de 400 mm, junta rígida, instalado em local com alto nível de interferências - fornecimento e assentamento. af_12/2015</t>
  </si>
  <si>
    <t>05.004 </t>
  </si>
  <si>
    <t>Calha semi-circular em concreto pré-moldado d=60cm</t>
  </si>
  <si>
    <t>05.005 </t>
  </si>
  <si>
    <t>Escavação mecânica, reaterro e compactação vala material 1ª categoria</t>
  </si>
  <si>
    <t>BM Nº:</t>
  </si>
  <si>
    <t>MEMÓRIA DE CÁLCULO</t>
  </si>
  <si>
    <t>10/03 a 31/03/25</t>
  </si>
  <si>
    <t>ADITIVO:</t>
  </si>
  <si>
    <t>Fornecimento e assentamento de tubo de concreto armado ca2 d=0,60 m</t>
  </si>
  <si>
    <t>Base para poço de visita retangular para drenagem, em alvenaria com blocos de concreto, dimensões internas= 1x1 m, profundidade = 1,40 m, excluindo tampão. af_12/2020_pa</t>
  </si>
  <si>
    <t>Concreto magro para lastro, traço 1:4,5:4,5 (em massa seca de cimento/ areia média/ brita 1) - preparo mecânico com betoneira 600 l. af_05/2021</t>
  </si>
  <si>
    <t>Concreto armado fck=15MPa fabricado na obra, adensado e lançado, para Uso Geral, com formas planas em compensado resinado 12mm (05 usos)</t>
  </si>
  <si>
    <t>Dissipador de energia tipo des 02</t>
  </si>
  <si>
    <t>MEMÓRIA</t>
  </si>
  <si>
    <t>168,60 (projeto) - 84,00 (planilha contrato) = 84,60 m.</t>
  </si>
  <si>
    <t>42,90 m x 1,20 m x 1,30 m = 66,92 m3 (manilhas) + 1,00 m x 0,50 x 168,60 = 84,30 m3 (calhas) = 151,22 m3 - 74,64 m3 (planilha contrato) = 76,58 m3.</t>
  </si>
  <si>
    <t>7,50 m + 16,70 m + 18,70 m = 42,90 m.</t>
  </si>
  <si>
    <t>03 unidades.</t>
  </si>
  <si>
    <t>35,40 m x 0,60 m x 0,05 m = 1,06 m3.</t>
  </si>
  <si>
    <t>(3,10 m + 4,60 m + 2,80 m + 1,00 m + 4,80 m) x 1,00 m x 0,10 m = 1,63 m.</t>
  </si>
  <si>
    <t>01 unidade.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</si>
</sst>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.##000##"/>
    <numFmt numFmtId="165" formatCode="##.##000"/>
    <numFmt numFmtId="166" formatCode="#,##0.000;\-#,##0.000;"/>
    <numFmt numFmtId="168" formatCode="_-* #,##0.0000_-;\-* #,##0.0000_-;_-* &quot;-&quot;??_-;_-@_-"/>
    <numFmt numFmtId="169" formatCode="_-* #,##0.00000_-;\-* #,##0.00000_-;_-* &quot;-&quot;??_-;_-@_-"/>
    <numFmt numFmtId="170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indexed="8"/>
      <name val="Arial"/>
      <family val="2"/>
    </font>
    <font>
      <b/>
      <sz val="10"/>
      <color rgb="FF0070C0"/>
      <name val="Times New Roman"/>
      <family val="1"/>
    </font>
    <font>
      <sz val="10"/>
      <color rgb="FF000000"/>
      <name val="Times New Roman"/>
      <family val="1"/>
    </font>
    <font>
      <b/>
      <sz val="10"/>
      <color theme="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70C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charset val="204"/>
    </font>
    <font>
      <b/>
      <sz val="14"/>
      <name val="Times New Roman"/>
    </font>
    <font>
      <b/>
      <sz val="14"/>
      <name val="Times New Roman"/>
      <family val="1"/>
    </font>
    <font>
      <b/>
      <sz val="11"/>
      <name val="Times New Roman"/>
    </font>
    <font>
      <b/>
      <sz val="11"/>
      <name val="Times New Roman"/>
      <family val="1"/>
    </font>
    <font>
      <b/>
      <sz val="12"/>
      <name val="Times New Roman"/>
    </font>
    <font>
      <b/>
      <sz val="12"/>
      <name val="Times New Roman"/>
      <family val="1"/>
    </font>
    <font>
      <sz val="10"/>
      <name val="Times New Roman"/>
    </font>
    <font>
      <sz val="10"/>
      <name val="Times New Roman"/>
      <family val="1"/>
    </font>
    <font>
      <sz val="10"/>
      <color rgb="FF000000"/>
      <name val="Times New Roman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EBEBE"/>
      </patternFill>
    </fill>
    <fill>
      <patternFill patternType="solid">
        <fgColor rgb="FFC8C8C8"/>
      </patternFill>
    </fill>
    <fill>
      <patternFill patternType="solid">
        <fgColor rgb="FFDBDBDB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0" fontId="1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0" borderId="0"/>
  </cellStyleXfs>
  <cellXfs count="163">
    <xf numFmtId="0" fontId="0" fillId="0" borderId="0" xfId="0"/>
    <xf numFmtId="0" fontId="6" fillId="0" borderId="0" xfId="4"/>
    <xf numFmtId="44" fontId="0" fillId="0" borderId="0" xfId="5" applyFont="1"/>
    <xf numFmtId="165" fontId="10" fillId="0" borderId="0" xfId="4" applyNumberFormat="1" applyFont="1" applyAlignment="1">
      <alignment horizontal="center"/>
    </xf>
    <xf numFmtId="44" fontId="11" fillId="2" borderId="0" xfId="5" applyFont="1" applyFill="1" applyAlignment="1">
      <alignment horizontal="left" vertical="top"/>
    </xf>
    <xf numFmtId="0" fontId="11" fillId="2" borderId="0" xfId="4" applyFont="1" applyFill="1" applyAlignment="1">
      <alignment horizontal="left" vertical="top"/>
    </xf>
    <xf numFmtId="2" fontId="6" fillId="0" borderId="0" xfId="4" applyNumberFormat="1" applyAlignment="1">
      <alignment horizontal="left" vertical="top"/>
    </xf>
    <xf numFmtId="44" fontId="0" fillId="0" borderId="0" xfId="5" applyFont="1" applyAlignment="1">
      <alignment horizontal="left" vertical="top"/>
    </xf>
    <xf numFmtId="0" fontId="6" fillId="0" borderId="0" xfId="4" applyAlignment="1">
      <alignment horizontal="left" vertical="top"/>
    </xf>
    <xf numFmtId="2" fontId="13" fillId="0" borderId="0" xfId="4" applyNumberFormat="1" applyFont="1" applyAlignment="1">
      <alignment horizontal="left" vertical="top"/>
    </xf>
    <xf numFmtId="2" fontId="14" fillId="0" borderId="0" xfId="4" applyNumberFormat="1" applyFont="1" applyAlignment="1">
      <alignment horizontal="left" vertical="top"/>
    </xf>
    <xf numFmtId="44" fontId="14" fillId="0" borderId="0" xfId="5" applyFont="1" applyAlignment="1">
      <alignment horizontal="left" vertical="top"/>
    </xf>
    <xf numFmtId="2" fontId="8" fillId="0" borderId="0" xfId="4" applyNumberFormat="1" applyFont="1" applyAlignment="1">
      <alignment horizontal="left" vertical="top"/>
    </xf>
    <xf numFmtId="0" fontId="14" fillId="0" borderId="0" xfId="4" applyFont="1" applyAlignment="1">
      <alignment horizontal="left" vertical="top"/>
    </xf>
    <xf numFmtId="44" fontId="2" fillId="0" borderId="0" xfId="5" applyFont="1"/>
    <xf numFmtId="0" fontId="2" fillId="0" borderId="0" xfId="4" applyFont="1"/>
    <xf numFmtId="0" fontId="11" fillId="2" borderId="0" xfId="4" applyFont="1" applyFill="1" applyAlignment="1">
      <alignment vertical="top"/>
    </xf>
    <xf numFmtId="0" fontId="11" fillId="2" borderId="0" xfId="4" applyFont="1" applyFill="1" applyAlignment="1">
      <alignment horizontal="center" vertical="top"/>
    </xf>
    <xf numFmtId="0" fontId="11" fillId="2" borderId="0" xfId="4" applyFont="1" applyFill="1" applyAlignment="1">
      <alignment horizontal="right" vertical="top"/>
    </xf>
    <xf numFmtId="0" fontId="3" fillId="0" borderId="2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left" vertical="center" wrapText="1"/>
    </xf>
    <xf numFmtId="0" fontId="4" fillId="3" borderId="12" xfId="4" applyFont="1" applyFill="1" applyBorder="1" applyAlignment="1">
      <alignment horizontal="center" vertical="center" wrapText="1"/>
    </xf>
    <xf numFmtId="43" fontId="4" fillId="3" borderId="7" xfId="6" applyFont="1" applyFill="1" applyBorder="1" applyAlignment="1">
      <alignment horizontal="right" vertical="center"/>
    </xf>
    <xf numFmtId="0" fontId="3" fillId="2" borderId="2" xfId="8" applyFont="1" applyFill="1" applyBorder="1" applyAlignment="1">
      <alignment horizontal="left" vertical="center" wrapText="1"/>
    </xf>
    <xf numFmtId="0" fontId="3" fillId="2" borderId="2" xfId="4" applyFont="1" applyFill="1" applyBorder="1" applyAlignment="1">
      <alignment horizontal="left" vertical="center" wrapText="1"/>
    </xf>
    <xf numFmtId="0" fontId="3" fillId="2" borderId="2" xfId="4" applyFont="1" applyFill="1" applyBorder="1" applyAlignment="1">
      <alignment horizontal="center" vertical="center" wrapText="1"/>
    </xf>
    <xf numFmtId="4" fontId="3" fillId="2" borderId="2" xfId="4" applyNumberFormat="1" applyFont="1" applyFill="1" applyBorder="1" applyAlignment="1">
      <alignment horizontal="right" vertical="center" shrinkToFit="1"/>
    </xf>
    <xf numFmtId="0" fontId="4" fillId="4" borderId="2" xfId="4" applyFont="1" applyFill="1" applyBorder="1" applyAlignment="1">
      <alignment horizontal="left" vertical="center" wrapText="1"/>
    </xf>
    <xf numFmtId="43" fontId="3" fillId="0" borderId="2" xfId="6" applyFont="1" applyBorder="1" applyAlignment="1">
      <alignment horizontal="right" vertical="center" readingOrder="1"/>
    </xf>
    <xf numFmtId="43" fontId="3" fillId="2" borderId="2" xfId="6" applyFont="1" applyFill="1" applyBorder="1" applyAlignment="1">
      <alignment horizontal="right" vertical="center" shrinkToFit="1"/>
    </xf>
    <xf numFmtId="0" fontId="15" fillId="0" borderId="0" xfId="4" applyFont="1" applyAlignment="1">
      <alignment horizontal="left" vertical="top"/>
    </xf>
    <xf numFmtId="2" fontId="15" fillId="0" borderId="0" xfId="4" applyNumberFormat="1" applyFont="1" applyAlignment="1">
      <alignment horizontal="left" vertical="top"/>
    </xf>
    <xf numFmtId="44" fontId="15" fillId="0" borderId="0" xfId="5" applyFont="1" applyAlignment="1">
      <alignment horizontal="left" vertical="top"/>
    </xf>
    <xf numFmtId="0" fontId="3" fillId="2" borderId="3" xfId="4" applyFont="1" applyFill="1" applyBorder="1" applyAlignment="1">
      <alignment horizontal="left" vertical="center" wrapText="1"/>
    </xf>
    <xf numFmtId="0" fontId="4" fillId="4" borderId="3" xfId="4" applyFont="1" applyFill="1" applyBorder="1" applyAlignment="1">
      <alignment horizontal="left" vertical="center" wrapText="1"/>
    </xf>
    <xf numFmtId="43" fontId="4" fillId="4" borderId="2" xfId="6" applyFont="1" applyFill="1" applyBorder="1" applyAlignment="1">
      <alignment horizontal="right" vertical="center" shrinkToFit="1"/>
    </xf>
    <xf numFmtId="0" fontId="4" fillId="0" borderId="2" xfId="0" applyFont="1" applyBorder="1" applyAlignment="1">
      <alignment horizontal="left" vertical="center"/>
    </xf>
    <xf numFmtId="0" fontId="4" fillId="4" borderId="2" xfId="4" applyFont="1" applyFill="1" applyBorder="1" applyAlignment="1">
      <alignment horizontal="center" vertical="center" wrapText="1"/>
    </xf>
    <xf numFmtId="166" fontId="4" fillId="4" borderId="2" xfId="4" applyNumberFormat="1" applyFont="1" applyFill="1" applyBorder="1" applyAlignment="1">
      <alignment horizontal="right" vertical="center" readingOrder="1"/>
    </xf>
    <xf numFmtId="4" fontId="4" fillId="4" borderId="2" xfId="4" applyNumberFormat="1" applyFont="1" applyFill="1" applyBorder="1" applyAlignment="1">
      <alignment horizontal="right" vertical="center" wrapText="1"/>
    </xf>
    <xf numFmtId="0" fontId="3" fillId="3" borderId="5" xfId="4" applyFont="1" applyFill="1" applyBorder="1" applyAlignment="1">
      <alignment horizontal="center" vertical="center" wrapText="1"/>
    </xf>
    <xf numFmtId="0" fontId="3" fillId="3" borderId="5" xfId="4" applyFont="1" applyFill="1" applyBorder="1" applyAlignment="1">
      <alignment horizontal="right" vertical="center" wrapText="1"/>
    </xf>
    <xf numFmtId="165" fontId="3" fillId="3" borderId="5" xfId="4" applyNumberFormat="1" applyFont="1" applyFill="1" applyBorder="1" applyAlignment="1">
      <alignment horizontal="right" vertical="center" wrapText="1"/>
    </xf>
    <xf numFmtId="0" fontId="4" fillId="7" borderId="3" xfId="4" applyFont="1" applyFill="1" applyBorder="1" applyAlignment="1">
      <alignment horizontal="left" vertical="center" wrapText="1"/>
    </xf>
    <xf numFmtId="0" fontId="4" fillId="7" borderId="2" xfId="4" applyFont="1" applyFill="1" applyBorder="1" applyAlignment="1">
      <alignment horizontal="center" vertical="center" wrapText="1"/>
    </xf>
    <xf numFmtId="0" fontId="4" fillId="7" borderId="2" xfId="4" applyFont="1" applyFill="1" applyBorder="1" applyAlignment="1">
      <alignment horizontal="left" vertical="center" wrapText="1"/>
    </xf>
    <xf numFmtId="43" fontId="4" fillId="7" borderId="2" xfId="6" applyFont="1" applyFill="1" applyBorder="1" applyAlignment="1">
      <alignment horizontal="right" vertical="center" readingOrder="1"/>
    </xf>
    <xf numFmtId="4" fontId="4" fillId="7" borderId="2" xfId="4" applyNumberFormat="1" applyFont="1" applyFill="1" applyBorder="1" applyAlignment="1">
      <alignment horizontal="right" vertical="center" shrinkToFit="1"/>
    </xf>
    <xf numFmtId="43" fontId="4" fillId="7" borderId="2" xfId="6" applyFont="1" applyFill="1" applyBorder="1" applyAlignment="1">
      <alignment horizontal="right" vertical="center" shrinkToFit="1"/>
    </xf>
    <xf numFmtId="43" fontId="4" fillId="3" borderId="21" xfId="6" applyFont="1" applyFill="1" applyBorder="1" applyAlignment="1">
      <alignment horizontal="right" vertical="center"/>
    </xf>
    <xf numFmtId="0" fontId="11" fillId="2" borderId="22" xfId="4" applyFont="1" applyFill="1" applyBorder="1" applyAlignment="1">
      <alignment horizontal="left" vertical="top"/>
    </xf>
    <xf numFmtId="0" fontId="4" fillId="3" borderId="11" xfId="4" applyFont="1" applyFill="1" applyBorder="1" applyAlignment="1">
      <alignment vertical="center" wrapText="1"/>
    </xf>
    <xf numFmtId="10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7" fontId="3" fillId="0" borderId="0" xfId="0" applyNumberFormat="1" applyFont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7" fillId="0" borderId="0" xfId="4" applyFont="1" applyAlignment="1">
      <alignment horizontal="center" vertical="top" readingOrder="1"/>
    </xf>
    <xf numFmtId="165" fontId="4" fillId="3" borderId="0" xfId="4" applyNumberFormat="1" applyFont="1" applyFill="1" applyAlignment="1">
      <alignment horizontal="center" vertical="center" wrapText="1"/>
    </xf>
    <xf numFmtId="165" fontId="3" fillId="3" borderId="0" xfId="4" applyNumberFormat="1" applyFont="1" applyFill="1" applyAlignment="1">
      <alignment horizontal="right" vertical="center" wrapText="1"/>
    </xf>
    <xf numFmtId="4" fontId="4" fillId="4" borderId="0" xfId="4" applyNumberFormat="1" applyFont="1" applyFill="1" applyAlignment="1">
      <alignment horizontal="right" vertical="center" wrapText="1"/>
    </xf>
    <xf numFmtId="4" fontId="4" fillId="5" borderId="0" xfId="4" applyNumberFormat="1" applyFont="1" applyFill="1" applyAlignment="1">
      <alignment horizontal="right" vertical="center" wrapText="1"/>
    </xf>
    <xf numFmtId="4" fontId="4" fillId="6" borderId="0" xfId="4" applyNumberFormat="1" applyFont="1" applyFill="1" applyAlignment="1">
      <alignment horizontal="right" vertical="center" wrapText="1"/>
    </xf>
    <xf numFmtId="43" fontId="3" fillId="2" borderId="0" xfId="1" applyFont="1" applyFill="1" applyBorder="1" applyAlignment="1">
      <alignment horizontal="right" vertical="center" shrinkToFit="1"/>
    </xf>
    <xf numFmtId="0" fontId="4" fillId="3" borderId="0" xfId="4" applyFont="1" applyFill="1" applyAlignment="1">
      <alignment horizontal="center" vertical="center" wrapText="1"/>
    </xf>
    <xf numFmtId="0" fontId="16" fillId="0" borderId="0" xfId="13" applyAlignment="1">
      <alignment horizontal="left" vertical="top"/>
    </xf>
    <xf numFmtId="0" fontId="19" fillId="9" borderId="25" xfId="13" applyFont="1" applyFill="1" applyBorder="1" applyAlignment="1">
      <alignment horizontal="left" vertical="center" wrapText="1" indent="1"/>
    </xf>
    <xf numFmtId="0" fontId="19" fillId="9" borderId="25" xfId="13" applyFont="1" applyFill="1" applyBorder="1" applyAlignment="1">
      <alignment horizontal="left" vertical="top" wrapText="1"/>
    </xf>
    <xf numFmtId="0" fontId="23" fillId="0" borderId="25" xfId="13" applyFont="1" applyBorder="1" applyAlignment="1">
      <alignment horizontal="right" vertical="top" wrapText="1" indent="1"/>
    </xf>
    <xf numFmtId="2" fontId="25" fillId="0" borderId="25" xfId="13" applyNumberFormat="1" applyFont="1" applyBorder="1" applyAlignment="1">
      <alignment horizontal="left" vertical="top" indent="2" shrinkToFit="1"/>
    </xf>
    <xf numFmtId="2" fontId="25" fillId="0" borderId="25" xfId="13" applyNumberFormat="1" applyFont="1" applyBorder="1" applyAlignment="1">
      <alignment horizontal="right" vertical="top" indent="2" shrinkToFit="1"/>
    </xf>
    <xf numFmtId="2" fontId="25" fillId="0" borderId="25" xfId="13" applyNumberFormat="1" applyFont="1" applyBorder="1" applyAlignment="1">
      <alignment horizontal="center" vertical="top" shrinkToFit="1"/>
    </xf>
    <xf numFmtId="2" fontId="25" fillId="0" borderId="25" xfId="13" applyNumberFormat="1" applyFont="1" applyBorder="1" applyAlignment="1">
      <alignment horizontal="right" vertical="top" indent="3" shrinkToFit="1"/>
    </xf>
    <xf numFmtId="4" fontId="25" fillId="0" borderId="25" xfId="13" applyNumberFormat="1" applyFont="1" applyBorder="1" applyAlignment="1">
      <alignment horizontal="left" vertical="top" indent="2" shrinkToFit="1"/>
    </xf>
    <xf numFmtId="4" fontId="25" fillId="0" borderId="25" xfId="13" applyNumberFormat="1" applyFont="1" applyBorder="1" applyAlignment="1">
      <alignment horizontal="right" vertical="top" indent="2" shrinkToFit="1"/>
    </xf>
    <xf numFmtId="4" fontId="25" fillId="0" borderId="25" xfId="13" applyNumberFormat="1" applyFont="1" applyBorder="1" applyAlignment="1">
      <alignment horizontal="center" vertical="top" shrinkToFit="1"/>
    </xf>
    <xf numFmtId="0" fontId="19" fillId="9" borderId="25" xfId="13" applyFont="1" applyFill="1" applyBorder="1" applyAlignment="1">
      <alignment horizontal="center" vertical="center" wrapText="1"/>
    </xf>
    <xf numFmtId="0" fontId="23" fillId="0" borderId="25" xfId="13" applyFont="1" applyBorder="1" applyAlignment="1">
      <alignment horizontal="center" vertical="top" wrapText="1"/>
    </xf>
    <xf numFmtId="0" fontId="12" fillId="0" borderId="0" xfId="13" applyFont="1" applyAlignment="1">
      <alignment horizontal="left" vertical="top"/>
    </xf>
    <xf numFmtId="0" fontId="12" fillId="0" borderId="0" xfId="13" applyFont="1" applyAlignment="1">
      <alignment horizontal="center" vertical="top"/>
    </xf>
    <xf numFmtId="43" fontId="12" fillId="0" borderId="0" xfId="1" applyFont="1" applyAlignment="1">
      <alignment horizontal="left" vertical="top"/>
    </xf>
    <xf numFmtId="0" fontId="0" fillId="0" borderId="0" xfId="0" applyAlignment="1">
      <alignment horizontal="left" vertical="top"/>
    </xf>
    <xf numFmtId="10" fontId="6" fillId="0" borderId="0" xfId="4" applyNumberFormat="1"/>
    <xf numFmtId="10" fontId="11" fillId="2" borderId="0" xfId="4" applyNumberFormat="1" applyFont="1" applyFill="1" applyAlignment="1">
      <alignment horizontal="left" vertical="top"/>
    </xf>
    <xf numFmtId="10" fontId="6" fillId="0" borderId="0" xfId="4" applyNumberFormat="1" applyAlignment="1">
      <alignment horizontal="left" vertical="top"/>
    </xf>
    <xf numFmtId="10" fontId="15" fillId="0" borderId="0" xfId="4" applyNumberFormat="1" applyFont="1" applyAlignment="1">
      <alignment horizontal="left" vertical="top"/>
    </xf>
    <xf numFmtId="10" fontId="2" fillId="0" borderId="0" xfId="4" applyNumberFormat="1" applyFont="1"/>
    <xf numFmtId="43" fontId="12" fillId="0" borderId="0" xfId="1" applyFont="1" applyBorder="1" applyAlignment="1">
      <alignment horizontal="left" vertical="top"/>
    </xf>
    <xf numFmtId="43" fontId="4" fillId="2" borderId="0" xfId="6" applyFont="1" applyFill="1" applyBorder="1" applyAlignment="1">
      <alignment horizontal="right" vertical="center"/>
    </xf>
    <xf numFmtId="43" fontId="6" fillId="2" borderId="0" xfId="4" applyNumberFormat="1" applyFill="1" applyAlignment="1">
      <alignment horizontal="left" vertical="top"/>
    </xf>
    <xf numFmtId="43" fontId="3" fillId="2" borderId="0" xfId="6" applyFont="1" applyFill="1" applyBorder="1" applyAlignment="1">
      <alignment horizontal="center" vertical="center" shrinkToFit="1"/>
    </xf>
    <xf numFmtId="0" fontId="11" fillId="2" borderId="0" xfId="4" applyFont="1" applyFill="1" applyAlignment="1">
      <alignment horizontal="center" vertical="center"/>
    </xf>
    <xf numFmtId="43" fontId="11" fillId="2" borderId="0" xfId="4" applyNumberFormat="1" applyFont="1" applyFill="1" applyAlignment="1">
      <alignment horizontal="center" vertical="center"/>
    </xf>
    <xf numFmtId="43" fontId="3" fillId="2" borderId="0" xfId="6" applyFont="1" applyFill="1" applyBorder="1" applyAlignment="1">
      <alignment horizontal="center" vertical="center"/>
    </xf>
    <xf numFmtId="43" fontId="6" fillId="2" borderId="0" xfId="4" applyNumberFormat="1" applyFill="1" applyAlignment="1">
      <alignment horizontal="center" vertical="center"/>
    </xf>
    <xf numFmtId="168" fontId="6" fillId="2" borderId="0" xfId="4" applyNumberFormat="1" applyFill="1" applyAlignment="1">
      <alignment horizontal="center" vertical="center"/>
    </xf>
    <xf numFmtId="169" fontId="6" fillId="2" borderId="0" xfId="4" applyNumberFormat="1" applyFill="1" applyAlignment="1">
      <alignment horizontal="center" vertical="center"/>
    </xf>
    <xf numFmtId="170" fontId="6" fillId="2" borderId="0" xfId="4" applyNumberFormat="1" applyFill="1" applyAlignment="1">
      <alignment horizontal="center" vertical="center"/>
    </xf>
    <xf numFmtId="10" fontId="4" fillId="7" borderId="27" xfId="4" applyNumberFormat="1" applyFont="1" applyFill="1" applyBorder="1" applyAlignment="1">
      <alignment horizontal="center" vertical="center" shrinkToFit="1"/>
    </xf>
    <xf numFmtId="10" fontId="3" fillId="2" borderId="27" xfId="4" applyNumberFormat="1" applyFont="1" applyFill="1" applyBorder="1" applyAlignment="1">
      <alignment horizontal="center" vertical="center" shrinkToFit="1"/>
    </xf>
    <xf numFmtId="10" fontId="4" fillId="3" borderId="26" xfId="4" applyNumberFormat="1" applyFont="1" applyFill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/>
    </xf>
    <xf numFmtId="10" fontId="3" fillId="0" borderId="35" xfId="0" applyNumberFormat="1" applyFont="1" applyBorder="1" applyAlignment="1">
      <alignment horizontal="center" vertical="center"/>
    </xf>
    <xf numFmtId="17" fontId="3" fillId="0" borderId="36" xfId="0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12" fillId="0" borderId="0" xfId="13" applyFont="1" applyAlignment="1">
      <alignment horizontal="left" vertical="top" wrapText="1"/>
    </xf>
    <xf numFmtId="0" fontId="14" fillId="0" borderId="0" xfId="13" applyFont="1" applyAlignment="1">
      <alignment horizontal="left" vertical="top"/>
    </xf>
    <xf numFmtId="0" fontId="7" fillId="0" borderId="13" xfId="4" applyFont="1" applyBorder="1" applyAlignment="1">
      <alignment horizontal="center" vertical="top" readingOrder="1"/>
    </xf>
    <xf numFmtId="0" fontId="7" fillId="0" borderId="14" xfId="4" applyFont="1" applyBorder="1" applyAlignment="1">
      <alignment horizontal="center" vertical="top" readingOrder="1"/>
    </xf>
    <xf numFmtId="0" fontId="7" fillId="0" borderId="8" xfId="4" applyFont="1" applyBorder="1" applyAlignment="1">
      <alignment horizontal="center" vertical="top" readingOrder="1"/>
    </xf>
    <xf numFmtId="0" fontId="7" fillId="0" borderId="15" xfId="4" applyFont="1" applyBorder="1" applyAlignment="1">
      <alignment horizontal="center" vertical="top" readingOrder="1"/>
    </xf>
    <xf numFmtId="0" fontId="9" fillId="0" borderId="0" xfId="4" applyFont="1" applyAlignment="1">
      <alignment horizontal="center"/>
    </xf>
    <xf numFmtId="0" fontId="6" fillId="0" borderId="0" xfId="4" applyAlignment="1">
      <alignment horizontal="center"/>
    </xf>
    <xf numFmtId="0" fontId="4" fillId="3" borderId="9" xfId="4" applyFont="1" applyFill="1" applyBorder="1" applyAlignment="1">
      <alignment horizontal="center" vertical="center" wrapText="1"/>
    </xf>
    <xf numFmtId="0" fontId="4" fillId="3" borderId="10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3" borderId="11" xfId="4" applyFont="1" applyFill="1" applyBorder="1" applyAlignment="1">
      <alignment horizontal="center" vertical="center" wrapText="1"/>
    </xf>
    <xf numFmtId="165" fontId="4" fillId="3" borderId="1" xfId="4" applyNumberFormat="1" applyFont="1" applyFill="1" applyBorder="1" applyAlignment="1">
      <alignment horizontal="center" vertical="center" wrapText="1"/>
    </xf>
    <xf numFmtId="165" fontId="4" fillId="3" borderId="11" xfId="4" applyNumberFormat="1" applyFont="1" applyFill="1" applyBorder="1" applyAlignment="1">
      <alignment horizontal="center" vertical="center" wrapText="1"/>
    </xf>
    <xf numFmtId="0" fontId="4" fillId="3" borderId="6" xfId="4" applyFont="1" applyFill="1" applyBorder="1" applyAlignment="1">
      <alignment horizontal="center" vertical="center" wrapText="1"/>
    </xf>
    <xf numFmtId="0" fontId="4" fillId="3" borderId="19" xfId="4" applyFont="1" applyFill="1" applyBorder="1" applyAlignment="1">
      <alignment horizontal="center" vertical="center" wrapText="1"/>
    </xf>
    <xf numFmtId="165" fontId="4" fillId="3" borderId="16" xfId="4" applyNumberFormat="1" applyFont="1" applyFill="1" applyBorder="1" applyAlignment="1">
      <alignment horizontal="center" vertical="center" wrapText="1"/>
    </xf>
    <xf numFmtId="165" fontId="4" fillId="3" borderId="17" xfId="4" applyNumberFormat="1" applyFont="1" applyFill="1" applyBorder="1" applyAlignment="1">
      <alignment horizontal="center" vertical="center" wrapText="1"/>
    </xf>
    <xf numFmtId="0" fontId="4" fillId="3" borderId="13" xfId="4" applyFont="1" applyFill="1" applyBorder="1" applyAlignment="1">
      <alignment horizontal="center" vertical="center" wrapText="1"/>
    </xf>
    <xf numFmtId="0" fontId="4" fillId="3" borderId="14" xfId="4" applyFont="1" applyFill="1" applyBorder="1" applyAlignment="1">
      <alignment horizontal="center" vertical="center" wrapText="1"/>
    </xf>
    <xf numFmtId="0" fontId="4" fillId="3" borderId="20" xfId="4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7" fillId="8" borderId="23" xfId="13" applyFont="1" applyFill="1" applyBorder="1" applyAlignment="1">
      <alignment horizontal="center" vertical="top" wrapText="1"/>
    </xf>
    <xf numFmtId="0" fontId="17" fillId="8" borderId="24" xfId="13" applyFont="1" applyFill="1" applyBorder="1" applyAlignment="1">
      <alignment horizontal="center" vertical="top" wrapText="1"/>
    </xf>
    <xf numFmtId="0" fontId="21" fillId="10" borderId="23" xfId="13" applyFont="1" applyFill="1" applyBorder="1" applyAlignment="1">
      <alignment horizontal="center" vertical="top" wrapText="1"/>
    </xf>
    <xf numFmtId="0" fontId="21" fillId="10" borderId="24" xfId="13" applyFont="1" applyFill="1" applyBorder="1" applyAlignment="1">
      <alignment horizontal="center" vertical="top" wrapText="1"/>
    </xf>
    <xf numFmtId="164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11" borderId="1" xfId="4" applyFont="1" applyFill="1" applyBorder="1" applyAlignment="1">
      <alignment horizontal="center" vertical="center" wrapText="1"/>
    </xf>
    <xf numFmtId="165" fontId="4" fillId="11" borderId="1" xfId="4" applyNumberFormat="1" applyFont="1" applyFill="1" applyBorder="1" applyAlignment="1">
      <alignment horizontal="center" vertical="center" wrapText="1"/>
    </xf>
    <xf numFmtId="0" fontId="4" fillId="11" borderId="37" xfId="4" applyFont="1" applyFill="1" applyBorder="1" applyAlignment="1">
      <alignment horizontal="center" vertical="center" wrapText="1"/>
    </xf>
    <xf numFmtId="0" fontId="4" fillId="11" borderId="11" xfId="4" applyFont="1" applyFill="1" applyBorder="1" applyAlignment="1">
      <alignment horizontal="center" vertical="center" wrapText="1"/>
    </xf>
    <xf numFmtId="165" fontId="4" fillId="11" borderId="11" xfId="4" applyNumberFormat="1" applyFont="1" applyFill="1" applyBorder="1" applyAlignment="1">
      <alignment horizontal="center" vertical="center" wrapText="1"/>
    </xf>
    <xf numFmtId="165" fontId="4" fillId="11" borderId="11" xfId="4" applyNumberFormat="1" applyFont="1" applyFill="1" applyBorder="1" applyAlignment="1">
      <alignment horizontal="center" vertical="center" wrapText="1"/>
    </xf>
    <xf numFmtId="10" fontId="4" fillId="3" borderId="38" xfId="4" applyNumberFormat="1" applyFont="1" applyFill="1" applyBorder="1" applyAlignment="1">
      <alignment horizontal="center" vertical="center" wrapText="1"/>
    </xf>
    <xf numFmtId="3" fontId="3" fillId="2" borderId="3" xfId="4" applyNumberFormat="1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6" fillId="8" borderId="28" xfId="13" applyFont="1" applyFill="1" applyBorder="1" applyAlignment="1">
      <alignment horizontal="center" vertical="top" wrapText="1"/>
    </xf>
    <xf numFmtId="0" fontId="26" fillId="8" borderId="29" xfId="13" applyFont="1" applyFill="1" applyBorder="1" applyAlignment="1">
      <alignment horizontal="center" vertical="top" wrapText="1"/>
    </xf>
    <xf numFmtId="0" fontId="26" fillId="8" borderId="30" xfId="13" applyFont="1" applyFill="1" applyBorder="1" applyAlignment="1">
      <alignment horizontal="center" vertical="top" wrapText="1"/>
    </xf>
    <xf numFmtId="0" fontId="4" fillId="9" borderId="31" xfId="13" applyFont="1" applyFill="1" applyBorder="1" applyAlignment="1">
      <alignment horizontal="center" vertical="center" wrapText="1"/>
    </xf>
    <xf numFmtId="0" fontId="4" fillId="9" borderId="25" xfId="13" applyFont="1" applyFill="1" applyBorder="1" applyAlignment="1">
      <alignment horizontal="center" vertical="center" wrapText="1"/>
    </xf>
    <xf numFmtId="0" fontId="4" fillId="9" borderId="32" xfId="13" applyFont="1" applyFill="1" applyBorder="1" applyAlignment="1">
      <alignment horizontal="center" vertical="center" wrapText="1"/>
    </xf>
    <xf numFmtId="0" fontId="3" fillId="0" borderId="39" xfId="4" applyFont="1" applyBorder="1" applyAlignment="1">
      <alignment horizontal="left" vertical="center" wrapText="1"/>
    </xf>
    <xf numFmtId="2" fontId="12" fillId="0" borderId="32" xfId="0" quotePrefix="1" applyNumberFormat="1" applyFont="1" applyBorder="1" applyAlignment="1">
      <alignment horizontal="center" vertical="center" wrapText="1" shrinkToFit="1"/>
    </xf>
    <xf numFmtId="0" fontId="2" fillId="0" borderId="39" xfId="0" applyFont="1" applyBorder="1" applyAlignment="1">
      <alignment horizontal="left" vertical="center" wrapText="1"/>
    </xf>
    <xf numFmtId="0" fontId="3" fillId="0" borderId="40" xfId="4" applyFont="1" applyBorder="1" applyAlignment="1">
      <alignment horizontal="left" vertical="center" wrapText="1"/>
    </xf>
    <xf numFmtId="2" fontId="2" fillId="0" borderId="41" xfId="0" applyNumberFormat="1" applyFont="1" applyBorder="1" applyAlignment="1">
      <alignment horizontal="center" vertical="center"/>
    </xf>
    <xf numFmtId="2" fontId="12" fillId="0" borderId="33" xfId="0" quotePrefix="1" applyNumberFormat="1" applyFont="1" applyBorder="1" applyAlignment="1">
      <alignment horizontal="center" vertical="center" wrapText="1" shrinkToFit="1"/>
    </xf>
    <xf numFmtId="0" fontId="27" fillId="0" borderId="0" xfId="13" applyFont="1" applyAlignment="1">
      <alignment horizontal="center" vertical="top"/>
    </xf>
  </cellXfs>
  <cellStyles count="14">
    <cellStyle name="Moeda 2" xfId="5" xr:uid="{646E7FE4-EE35-4DD7-8C28-C02368D9D818}"/>
    <cellStyle name="Moeda 3" xfId="10" xr:uid="{45ED478E-C0C0-4724-9566-0BF9826A22F1}"/>
    <cellStyle name="Normal" xfId="0" builtinId="0"/>
    <cellStyle name="Normal 2" xfId="3" xr:uid="{00000000-0005-0000-0000-000002000000}"/>
    <cellStyle name="Normal 3" xfId="4" xr:uid="{92D9340A-85D0-4022-B868-81081847FB38}"/>
    <cellStyle name="Normal 3 2" xfId="8" xr:uid="{B8B38090-0973-4C2A-B915-CAC0F5526E54}"/>
    <cellStyle name="Normal 4" xfId="2" xr:uid="{00000000-0005-0000-0000-000003000000}"/>
    <cellStyle name="Normal 4 2" xfId="9" xr:uid="{F891E6C6-12D6-4800-A025-F64EB682402F}"/>
    <cellStyle name="Normal 5" xfId="13" xr:uid="{8539EF86-7376-4DB1-B95A-9F6A448EFC3E}"/>
    <cellStyle name="Porcentagem 2" xfId="7" xr:uid="{2ED5F1F3-688F-469D-8FE7-EABA973B1675}"/>
    <cellStyle name="Porcentagem 3" xfId="11" xr:uid="{354417A1-4C82-4310-A51C-8F29B0EEDCF7}"/>
    <cellStyle name="Vírgula" xfId="1" builtinId="3"/>
    <cellStyle name="Vírgula 2" xfId="6" xr:uid="{81DEC4DD-CC61-466E-A082-6C32918B6C01}"/>
    <cellStyle name="Vírgula 3" xfId="12" xr:uid="{F0AAC69B-2405-4832-A86D-75E3271A53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920493</xdr:colOff>
      <xdr:row>1</xdr:row>
      <xdr:rowOff>25935</xdr:rowOff>
    </xdr:from>
    <xdr:to>
      <xdr:col>14</xdr:col>
      <xdr:colOff>895509</xdr:colOff>
      <xdr:row>4</xdr:row>
      <xdr:rowOff>194582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CA0744-17C1-4BCB-8C2B-7D4205F1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4518" y="235485"/>
          <a:ext cx="1051341" cy="740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Gerencia%20Obra\DNER\Ic&#243;\Pato%20BR%20116%20Ic&#243;%20para%20licitaca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ugusta\Atp\Documents%20and%20Settings\Renato\Desktop\Pre&#231;os%20Revisados-OAE-SEPLANE-(25-11-04)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 por serv princ"/>
      <sheetName val="Orçamento"/>
      <sheetName val="PATO"/>
      <sheetName val="Transp basc 5m3"/>
      <sheetName val="Transp carroceria"/>
      <sheetName val="Transp carroceria com"/>
      <sheetName val="Transp Mat. para Remendos"/>
      <sheetName val="Consumo e Tansp. mat. bet."/>
      <sheetName val="CRONOGRAMA"/>
      <sheetName val="Gráfico"/>
      <sheetName val="02.510.01"/>
      <sheetName val="02.511.01"/>
      <sheetName val="02.530.01"/>
      <sheetName val="03.329.00"/>
      <sheetName val="08.404.00"/>
      <sheetName val="E412"/>
      <sheetName val="Simulação"/>
      <sheetName val="dez00"/>
      <sheetName val="Mão de Obra"/>
      <sheetName val="Material"/>
      <sheetName val="EQUIPAMENTO"/>
      <sheetName val="Consumo e Tansp. mat. bet.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F1">
            <v>36861</v>
          </cell>
        </row>
        <row r="3">
          <cell r="A3" t="str">
            <v>1 A 01 170 02</v>
          </cell>
          <cell r="B3" t="str">
            <v>Areia extraída com trator e carregadeira</v>
          </cell>
          <cell r="C3" t="str">
            <v>m3</v>
          </cell>
          <cell r="D3">
            <v>2.63</v>
          </cell>
          <cell r="E3">
            <v>0</v>
          </cell>
          <cell r="F3">
            <v>2.63</v>
          </cell>
        </row>
        <row r="4">
          <cell r="A4" t="str">
            <v>3 S 01 200 00</v>
          </cell>
          <cell r="B4" t="str">
            <v>Escavação e carga mat. jazida (consv)</v>
          </cell>
          <cell r="C4" t="str">
            <v>m3</v>
          </cell>
          <cell r="D4">
            <v>3.59</v>
          </cell>
          <cell r="E4">
            <v>1.17</v>
          </cell>
          <cell r="F4">
            <v>4.76</v>
          </cell>
        </row>
        <row r="5">
          <cell r="A5" t="str">
            <v>3 S 01 401 00</v>
          </cell>
          <cell r="B5" t="str">
            <v>Recomposição de revestimento primário</v>
          </cell>
          <cell r="C5" t="str">
            <v>m3</v>
          </cell>
          <cell r="D5">
            <v>5.37</v>
          </cell>
          <cell r="E5">
            <v>1.75</v>
          </cell>
          <cell r="F5">
            <v>7.12</v>
          </cell>
        </row>
        <row r="6">
          <cell r="A6" t="str">
            <v>3 S 01 930 00</v>
          </cell>
          <cell r="B6" t="str">
            <v>Regularização mecânica da faixa de domínio</v>
          </cell>
          <cell r="C6" t="str">
            <v>m2</v>
          </cell>
          <cell r="D6">
            <v>0.08</v>
          </cell>
          <cell r="E6">
            <v>0.02</v>
          </cell>
          <cell r="F6">
            <v>0.11</v>
          </cell>
        </row>
        <row r="7">
          <cell r="A7" t="str">
            <v>3 S 02 200 00</v>
          </cell>
          <cell r="B7" t="str">
            <v>Solo p/ base de remendo profundo</v>
          </cell>
          <cell r="C7" t="str">
            <v>m3</v>
          </cell>
          <cell r="D7">
            <v>4.13</v>
          </cell>
          <cell r="E7">
            <v>1.34</v>
          </cell>
          <cell r="F7">
            <v>5.48</v>
          </cell>
        </row>
        <row r="8">
          <cell r="A8" t="str">
            <v>3 S 02 200 01</v>
          </cell>
          <cell r="B8" t="str">
            <v>Recomposição de camada granular do pavimento</v>
          </cell>
          <cell r="C8" t="str">
            <v>m3</v>
          </cell>
          <cell r="D8">
            <v>6.28</v>
          </cell>
          <cell r="E8">
            <v>2.04</v>
          </cell>
          <cell r="F8">
            <v>8.33</v>
          </cell>
        </row>
        <row r="9">
          <cell r="A9" t="str">
            <v>3 S 02 220 00</v>
          </cell>
          <cell r="B9" t="str">
            <v>Solo brita p/ base de rem. profundo</v>
          </cell>
          <cell r="C9" t="str">
            <v>m3</v>
          </cell>
          <cell r="D9">
            <v>9.9600000000000009</v>
          </cell>
          <cell r="E9">
            <v>3.24</v>
          </cell>
          <cell r="F9">
            <v>13.21</v>
          </cell>
        </row>
        <row r="10">
          <cell r="A10" t="str">
            <v>3 S 02 230 00</v>
          </cell>
          <cell r="B10" t="str">
            <v>Brita para base de remendo profundo</v>
          </cell>
          <cell r="C10" t="str">
            <v>m3</v>
          </cell>
          <cell r="D10">
            <v>22.27</v>
          </cell>
          <cell r="E10">
            <v>7.24</v>
          </cell>
          <cell r="F10">
            <v>29.51</v>
          </cell>
        </row>
        <row r="11">
          <cell r="A11" t="str">
            <v>3 S 02 241 00</v>
          </cell>
          <cell r="B11" t="str">
            <v>Solo melhorado c/ cimento p/ base rem. profundo</v>
          </cell>
          <cell r="C11" t="str">
            <v>m3</v>
          </cell>
          <cell r="D11">
            <v>16.32</v>
          </cell>
          <cell r="E11">
            <v>5.31</v>
          </cell>
          <cell r="F11">
            <v>21.64</v>
          </cell>
        </row>
        <row r="12">
          <cell r="A12" t="str">
            <v>3 S 02 300 00</v>
          </cell>
          <cell r="B12" t="str">
            <v>Imprimação</v>
          </cell>
          <cell r="C12" t="str">
            <v>m2</v>
          </cell>
          <cell r="D12">
            <v>0.06</v>
          </cell>
          <cell r="E12">
            <v>0.02</v>
          </cell>
          <cell r="F12">
            <v>0.09</v>
          </cell>
        </row>
        <row r="13">
          <cell r="A13" t="str">
            <v>3 S 02 400 00</v>
          </cell>
          <cell r="B13" t="str">
            <v>Pintura de ligação</v>
          </cell>
          <cell r="C13" t="str">
            <v>m2</v>
          </cell>
          <cell r="D13">
            <v>0.04</v>
          </cell>
          <cell r="E13">
            <v>0.01</v>
          </cell>
          <cell r="F13">
            <v>0.06</v>
          </cell>
        </row>
        <row r="14">
          <cell r="A14" t="str">
            <v>3 S 02 500 00</v>
          </cell>
          <cell r="B14" t="str">
            <v>Capa selante com pedrisco</v>
          </cell>
          <cell r="C14" t="str">
            <v>m2</v>
          </cell>
          <cell r="D14">
            <v>0.19</v>
          </cell>
          <cell r="E14">
            <v>0.06</v>
          </cell>
          <cell r="F14">
            <v>0.25</v>
          </cell>
        </row>
        <row r="15">
          <cell r="A15" t="str">
            <v>3 S 02 500 01</v>
          </cell>
          <cell r="B15" t="str">
            <v>Capa selante com areia</v>
          </cell>
          <cell r="C15" t="str">
            <v>m2</v>
          </cell>
          <cell r="D15">
            <v>0.1</v>
          </cell>
          <cell r="E15">
            <v>0.03</v>
          </cell>
          <cell r="F15">
            <v>0.13</v>
          </cell>
        </row>
        <row r="16">
          <cell r="A16" t="str">
            <v>3 S 02 500 02</v>
          </cell>
          <cell r="B16" t="str">
            <v>Tratamento superficial simples com CAP</v>
          </cell>
          <cell r="C16" t="str">
            <v>m2</v>
          </cell>
          <cell r="D16">
            <v>0.27</v>
          </cell>
          <cell r="E16">
            <v>0.08</v>
          </cell>
          <cell r="F16">
            <v>0.36</v>
          </cell>
        </row>
        <row r="17">
          <cell r="A17" t="str">
            <v>3 S 02 500 03</v>
          </cell>
          <cell r="B17" t="str">
            <v>Tratamento superficial simples com emulsão</v>
          </cell>
          <cell r="C17" t="str">
            <v>m2</v>
          </cell>
          <cell r="D17">
            <v>0.25</v>
          </cell>
          <cell r="E17">
            <v>0.08</v>
          </cell>
          <cell r="F17">
            <v>0.34</v>
          </cell>
        </row>
        <row r="18">
          <cell r="A18" t="str">
            <v>3 S 02 500 04</v>
          </cell>
          <cell r="B18" t="str">
            <v>Tratamento superficial simples c/ banho diluído</v>
          </cell>
          <cell r="C18" t="str">
            <v>m2</v>
          </cell>
          <cell r="D18">
            <v>0.28000000000000003</v>
          </cell>
          <cell r="E18">
            <v>0.09</v>
          </cell>
          <cell r="F18">
            <v>0.38</v>
          </cell>
        </row>
        <row r="19">
          <cell r="A19" t="str">
            <v>3 S 02 501 00</v>
          </cell>
          <cell r="B19" t="str">
            <v>Tratamento superficial duplo c/ CAP</v>
          </cell>
          <cell r="C19" t="str">
            <v>m2</v>
          </cell>
          <cell r="D19">
            <v>0.81</v>
          </cell>
          <cell r="E19">
            <v>0.26</v>
          </cell>
          <cell r="F19">
            <v>1.08</v>
          </cell>
        </row>
        <row r="20">
          <cell r="A20" t="str">
            <v>3 S 02 501 01</v>
          </cell>
          <cell r="B20" t="str">
            <v>Tratamento superficial duplo com emulsão</v>
          </cell>
          <cell r="C20" t="str">
            <v>m2</v>
          </cell>
          <cell r="D20">
            <v>0.81</v>
          </cell>
          <cell r="E20">
            <v>0.26</v>
          </cell>
          <cell r="F20">
            <v>1.07</v>
          </cell>
        </row>
        <row r="21">
          <cell r="A21" t="str">
            <v>3 S 02 501 02</v>
          </cell>
          <cell r="B21" t="str">
            <v>Tratamento superficial duplo com banho diluído</v>
          </cell>
          <cell r="C21" t="str">
            <v>m2</v>
          </cell>
          <cell r="D21">
            <v>0.87</v>
          </cell>
          <cell r="E21">
            <v>0.28000000000000003</v>
          </cell>
          <cell r="F21">
            <v>1.1599999999999999</v>
          </cell>
        </row>
        <row r="22">
          <cell r="A22" t="str">
            <v>3 S 02 502 00</v>
          </cell>
          <cell r="B22" t="str">
            <v>Tratamento superficial triplo com CAP</v>
          </cell>
          <cell r="C22" t="str">
            <v>m2</v>
          </cell>
          <cell r="D22">
            <v>1.1499999999999999</v>
          </cell>
          <cell r="E22">
            <v>0.37</v>
          </cell>
          <cell r="F22">
            <v>1.53</v>
          </cell>
        </row>
        <row r="23">
          <cell r="A23" t="str">
            <v>3 S 02 502 01</v>
          </cell>
          <cell r="B23" t="str">
            <v>Tratamento superficial triplo com emulsão</v>
          </cell>
          <cell r="C23" t="str">
            <v>m2</v>
          </cell>
          <cell r="D23">
            <v>1.17</v>
          </cell>
          <cell r="E23">
            <v>0.38</v>
          </cell>
          <cell r="F23">
            <v>1.55</v>
          </cell>
        </row>
        <row r="24">
          <cell r="A24" t="str">
            <v>3 S 02 502 02</v>
          </cell>
          <cell r="B24" t="str">
            <v>Tratamento superficial triplo com banho diluído</v>
          </cell>
          <cell r="C24" t="str">
            <v>m2</v>
          </cell>
          <cell r="D24">
            <v>1.24</v>
          </cell>
          <cell r="E24">
            <v>0.4</v>
          </cell>
          <cell r="F24">
            <v>1.65</v>
          </cell>
        </row>
        <row r="25">
          <cell r="A25" t="str">
            <v>3 S 02 510 00</v>
          </cell>
          <cell r="B25" t="str">
            <v>Lama asfáltica fina (granulometrias I e II )</v>
          </cell>
          <cell r="C25" t="str">
            <v>m2</v>
          </cell>
          <cell r="D25">
            <v>0.28000000000000003</v>
          </cell>
          <cell r="E25">
            <v>0.09</v>
          </cell>
          <cell r="F25">
            <v>0.37</v>
          </cell>
        </row>
        <row r="26">
          <cell r="A26" t="str">
            <v>3 S 02 510 01</v>
          </cell>
          <cell r="B26" t="str">
            <v>Lama asfáltica grossa (granulometrias III e IV)</v>
          </cell>
          <cell r="C26" t="str">
            <v>m2</v>
          </cell>
          <cell r="D26">
            <v>0.5</v>
          </cell>
          <cell r="E26">
            <v>0.16</v>
          </cell>
          <cell r="F26">
            <v>0.67</v>
          </cell>
        </row>
        <row r="27">
          <cell r="A27" t="str">
            <v>3 S 02 520 00</v>
          </cell>
          <cell r="B27" t="str">
            <v>Mistura areia-asfalto em betoneira</v>
          </cell>
          <cell r="C27" t="str">
            <v>m3</v>
          </cell>
          <cell r="D27">
            <v>14.69</v>
          </cell>
          <cell r="E27">
            <v>4.78</v>
          </cell>
          <cell r="F27">
            <v>19.47</v>
          </cell>
        </row>
        <row r="28">
          <cell r="A28" t="str">
            <v>3 S 02 520 01</v>
          </cell>
          <cell r="B28" t="str">
            <v>Mistura areia-asfalto usinada a frio</v>
          </cell>
          <cell r="C28" t="str">
            <v>m3</v>
          </cell>
          <cell r="D28">
            <v>9.6</v>
          </cell>
          <cell r="E28">
            <v>3.12</v>
          </cell>
          <cell r="F28">
            <v>12.72</v>
          </cell>
        </row>
        <row r="29">
          <cell r="A29" t="str">
            <v>3 S 02 520 02</v>
          </cell>
          <cell r="B29" t="str">
            <v>Rec.do rev. com areia asfalto a frio</v>
          </cell>
          <cell r="C29" t="str">
            <v>m3</v>
          </cell>
          <cell r="D29">
            <v>11.17</v>
          </cell>
          <cell r="E29">
            <v>3.63</v>
          </cell>
          <cell r="F29">
            <v>14.8</v>
          </cell>
        </row>
        <row r="30">
          <cell r="A30" t="str">
            <v>3 S 02 521 00</v>
          </cell>
          <cell r="B30" t="str">
            <v>Mistura areia-asfalto usinada a quente</v>
          </cell>
          <cell r="C30" t="str">
            <v>m3</v>
          </cell>
          <cell r="D30">
            <v>27.74</v>
          </cell>
          <cell r="E30">
            <v>9.02</v>
          </cell>
          <cell r="F30">
            <v>36.770000000000003</v>
          </cell>
        </row>
        <row r="31">
          <cell r="A31" t="str">
            <v>3 S 02 521 01</v>
          </cell>
          <cell r="B31" t="str">
            <v>Rec. do rev. com areia asfalto a quente</v>
          </cell>
          <cell r="C31" t="str">
            <v>m3</v>
          </cell>
          <cell r="D31">
            <v>7.67</v>
          </cell>
          <cell r="E31">
            <v>2.4900000000000002</v>
          </cell>
          <cell r="F31">
            <v>10.16</v>
          </cell>
        </row>
        <row r="32">
          <cell r="A32" t="str">
            <v>3 S 02 530 00</v>
          </cell>
          <cell r="B32" t="str">
            <v>Mistura betuminosa em betoneira</v>
          </cell>
          <cell r="C32" t="str">
            <v>m3</v>
          </cell>
          <cell r="D32">
            <v>21.48</v>
          </cell>
          <cell r="E32">
            <v>6.99</v>
          </cell>
          <cell r="F32">
            <v>28.47</v>
          </cell>
        </row>
        <row r="33">
          <cell r="A33" t="str">
            <v>3 S 02 530 01</v>
          </cell>
          <cell r="B33" t="str">
            <v>Mistura betuminosa usinada a frio</v>
          </cell>
          <cell r="C33" t="str">
            <v>m3</v>
          </cell>
          <cell r="D33">
            <v>20.29</v>
          </cell>
          <cell r="E33">
            <v>6.6</v>
          </cell>
          <cell r="F33">
            <v>26.89</v>
          </cell>
        </row>
        <row r="34">
          <cell r="A34" t="str">
            <v>3 S 02 530 02</v>
          </cell>
          <cell r="B34" t="str">
            <v>Rec.do rev. com mistura betuminosa a frio</v>
          </cell>
          <cell r="C34" t="str">
            <v>m3</v>
          </cell>
          <cell r="D34">
            <v>12.63</v>
          </cell>
          <cell r="E34">
            <v>4.1100000000000003</v>
          </cell>
          <cell r="F34">
            <v>16.739999999999998</v>
          </cell>
        </row>
        <row r="35">
          <cell r="A35" t="str">
            <v>3 S 02 540 00</v>
          </cell>
          <cell r="B35" t="str">
            <v>Mistura betuminosa usinada a quente</v>
          </cell>
          <cell r="C35" t="str">
            <v>m3</v>
          </cell>
          <cell r="D35">
            <v>42.89</v>
          </cell>
          <cell r="E35">
            <v>13.96</v>
          </cell>
          <cell r="F35">
            <v>56.85</v>
          </cell>
        </row>
        <row r="36">
          <cell r="A36" t="str">
            <v>3 S 02 540 01</v>
          </cell>
          <cell r="B36" t="str">
            <v>Rec.do rev.com mistura betuminosa a quente</v>
          </cell>
          <cell r="C36" t="str">
            <v>m3</v>
          </cell>
          <cell r="D36">
            <v>8.8699999999999992</v>
          </cell>
          <cell r="E36">
            <v>2.88</v>
          </cell>
          <cell r="F36">
            <v>11.76</v>
          </cell>
        </row>
        <row r="37">
          <cell r="A37" t="str">
            <v>3 S 02 601 00</v>
          </cell>
          <cell r="B37" t="str">
            <v>Recomposição de placa de concreto</v>
          </cell>
          <cell r="C37" t="str">
            <v>m3</v>
          </cell>
          <cell r="D37">
            <v>102.55</v>
          </cell>
          <cell r="E37">
            <v>33.380000000000003</v>
          </cell>
          <cell r="F37">
            <v>135.94</v>
          </cell>
        </row>
        <row r="38">
          <cell r="A38" t="str">
            <v>3 S 02 900 00</v>
          </cell>
          <cell r="B38" t="str">
            <v>Remoção mecanizada de revestimento betuminoso</v>
          </cell>
          <cell r="C38" t="str">
            <v>m3</v>
          </cell>
          <cell r="D38">
            <v>2.95</v>
          </cell>
          <cell r="E38">
            <v>0.96</v>
          </cell>
          <cell r="F38">
            <v>3.92</v>
          </cell>
        </row>
        <row r="39">
          <cell r="A39" t="str">
            <v>3 S 02 901 00</v>
          </cell>
          <cell r="B39" t="str">
            <v>Remoção manual de revestimento betuminoso</v>
          </cell>
          <cell r="C39" t="str">
            <v>m3</v>
          </cell>
          <cell r="D39">
            <v>47.07</v>
          </cell>
          <cell r="E39">
            <v>15.32</v>
          </cell>
          <cell r="F39">
            <v>62.39</v>
          </cell>
        </row>
        <row r="40">
          <cell r="A40" t="str">
            <v>3 S 02 902 00</v>
          </cell>
          <cell r="B40" t="str">
            <v>Remoção mecanizada da camada granular do pavimento</v>
          </cell>
          <cell r="C40" t="str">
            <v>m3</v>
          </cell>
          <cell r="D40">
            <v>1.9</v>
          </cell>
          <cell r="E40">
            <v>0.61</v>
          </cell>
          <cell r="F40">
            <v>2.52</v>
          </cell>
        </row>
        <row r="41">
          <cell r="A41" t="str">
            <v>3 S 02 903 00</v>
          </cell>
          <cell r="B41" t="str">
            <v>Remoção manual da camada granular do pavimento</v>
          </cell>
          <cell r="C41" t="str">
            <v>m3</v>
          </cell>
          <cell r="D41">
            <v>25.09</v>
          </cell>
          <cell r="E41">
            <v>8.16</v>
          </cell>
          <cell r="F41">
            <v>33.25</v>
          </cell>
        </row>
        <row r="42">
          <cell r="A42" t="str">
            <v>3 S 02 999 00</v>
          </cell>
          <cell r="B42" t="str">
            <v>Peneiramento</v>
          </cell>
          <cell r="C42" t="str">
            <v>m3</v>
          </cell>
          <cell r="D42">
            <v>3.03</v>
          </cell>
          <cell r="E42">
            <v>0.98</v>
          </cell>
          <cell r="F42">
            <v>4.0199999999999996</v>
          </cell>
        </row>
        <row r="43">
          <cell r="A43" t="str">
            <v>3 S 03 310 00</v>
          </cell>
          <cell r="B43" t="str">
            <v>Concreto ciclópico</v>
          </cell>
          <cell r="C43" t="str">
            <v>m3</v>
          </cell>
          <cell r="D43">
            <v>78.209999999999994</v>
          </cell>
          <cell r="E43">
            <v>25.45</v>
          </cell>
          <cell r="F43">
            <v>103.67</v>
          </cell>
        </row>
        <row r="44">
          <cell r="A44" t="str">
            <v>3 S 03 329 00</v>
          </cell>
          <cell r="B44" t="str">
            <v>Concreto de cimento (confecção e lançamento)</v>
          </cell>
          <cell r="C44" t="str">
            <v>m3</v>
          </cell>
          <cell r="D44">
            <v>96.73</v>
          </cell>
          <cell r="E44">
            <v>31.48</v>
          </cell>
          <cell r="F44">
            <v>128.21</v>
          </cell>
        </row>
        <row r="45">
          <cell r="A45" t="str">
            <v>3 S 03 329 01</v>
          </cell>
          <cell r="B45" t="str">
            <v>Concreto de cimento(confecção manual e lançamento)</v>
          </cell>
          <cell r="C45" t="str">
            <v>m3</v>
          </cell>
          <cell r="D45">
            <v>112.94</v>
          </cell>
          <cell r="E45">
            <v>36.76</v>
          </cell>
          <cell r="F45">
            <v>149.69999999999999</v>
          </cell>
        </row>
        <row r="46">
          <cell r="A46" t="str">
            <v>3 S 03 340 02</v>
          </cell>
          <cell r="B46" t="str">
            <v>Argamassa cimento areia 1-6</v>
          </cell>
          <cell r="C46" t="str">
            <v>m3</v>
          </cell>
          <cell r="D46">
            <v>81.86</v>
          </cell>
          <cell r="E46">
            <v>26.64</v>
          </cell>
          <cell r="F46">
            <v>108.51</v>
          </cell>
        </row>
        <row r="47">
          <cell r="A47" t="str">
            <v>3 S 03 340 03</v>
          </cell>
          <cell r="B47" t="str">
            <v>Argamassa cimento solo 1:10</v>
          </cell>
          <cell r="C47" t="str">
            <v>m3</v>
          </cell>
          <cell r="D47">
            <v>53.21</v>
          </cell>
          <cell r="E47">
            <v>17.32</v>
          </cell>
          <cell r="F47">
            <v>70.53</v>
          </cell>
        </row>
        <row r="48">
          <cell r="A48" t="str">
            <v>3 S 03 353 00</v>
          </cell>
          <cell r="B48" t="str">
            <v>Dobragem e colocação de armadura</v>
          </cell>
          <cell r="C48" t="str">
            <v>kg</v>
          </cell>
          <cell r="D48">
            <v>1.68</v>
          </cell>
          <cell r="E48">
            <v>0.54</v>
          </cell>
          <cell r="F48">
            <v>2.23</v>
          </cell>
        </row>
        <row r="49">
          <cell r="A49" t="str">
            <v>3 S 03 370 00</v>
          </cell>
          <cell r="B49" t="str">
            <v>Forma comum de madeira</v>
          </cell>
          <cell r="C49" t="str">
            <v>m2</v>
          </cell>
          <cell r="D49">
            <v>17.96</v>
          </cell>
          <cell r="E49">
            <v>5.84</v>
          </cell>
          <cell r="F49">
            <v>23.81</v>
          </cell>
        </row>
        <row r="50">
          <cell r="A50" t="str">
            <v>3 S 03 940 01</v>
          </cell>
          <cell r="B50" t="str">
            <v>Reaterro e compactação p/ bueiro</v>
          </cell>
          <cell r="C50" t="str">
            <v>m3</v>
          </cell>
          <cell r="D50">
            <v>6.99</v>
          </cell>
          <cell r="E50">
            <v>2.27</v>
          </cell>
          <cell r="F50">
            <v>9.26</v>
          </cell>
        </row>
        <row r="51">
          <cell r="A51" t="str">
            <v>3 S 03 940 02</v>
          </cell>
          <cell r="B51" t="str">
            <v>Reaterro apiloado</v>
          </cell>
          <cell r="C51" t="str">
            <v>m3</v>
          </cell>
          <cell r="D51">
            <v>4.46</v>
          </cell>
          <cell r="E51">
            <v>1.45</v>
          </cell>
          <cell r="F51">
            <v>5.92</v>
          </cell>
        </row>
        <row r="52">
          <cell r="A52" t="str">
            <v>3 S 03 950 00</v>
          </cell>
          <cell r="B52" t="str">
            <v>Limpeza de ponte</v>
          </cell>
          <cell r="C52" t="str">
            <v>m</v>
          </cell>
          <cell r="D52">
            <v>1.1299999999999999</v>
          </cell>
          <cell r="E52">
            <v>0.37</v>
          </cell>
          <cell r="F52">
            <v>1.5</v>
          </cell>
        </row>
        <row r="53">
          <cell r="A53" t="str">
            <v>3 S 04 000 00</v>
          </cell>
          <cell r="B53" t="str">
            <v>Escavação manual em material de 1a categoria</v>
          </cell>
          <cell r="C53" t="str">
            <v>m3</v>
          </cell>
          <cell r="D53">
            <v>8.07</v>
          </cell>
          <cell r="E53">
            <v>2.62</v>
          </cell>
          <cell r="F53">
            <v>10.7</v>
          </cell>
        </row>
        <row r="54">
          <cell r="A54" t="str">
            <v>3 S 04 000 01</v>
          </cell>
          <cell r="B54" t="str">
            <v>Escavação manual em material de 2a categoria</v>
          </cell>
          <cell r="C54" t="str">
            <v>m3</v>
          </cell>
          <cell r="D54">
            <v>10.76</v>
          </cell>
          <cell r="E54">
            <v>3.5</v>
          </cell>
          <cell r="F54">
            <v>14.26</v>
          </cell>
        </row>
        <row r="55">
          <cell r="A55" t="str">
            <v>3 S 04 001 00</v>
          </cell>
          <cell r="B55" t="str">
            <v>Escavação mecaniz. de vala em mater. de 1a cat.</v>
          </cell>
          <cell r="C55" t="str">
            <v>m3</v>
          </cell>
          <cell r="D55">
            <v>2.37</v>
          </cell>
          <cell r="E55">
            <v>0.77</v>
          </cell>
          <cell r="F55">
            <v>3.14</v>
          </cell>
        </row>
        <row r="56">
          <cell r="A56" t="str">
            <v>3 S 04 010 00</v>
          </cell>
          <cell r="B56" t="str">
            <v>Escavação mecaniz.de vala em material de 2a cat.</v>
          </cell>
          <cell r="C56" t="str">
            <v>m3</v>
          </cell>
          <cell r="D56">
            <v>2.96</v>
          </cell>
          <cell r="E56">
            <v>0.96</v>
          </cell>
          <cell r="F56">
            <v>3.93</v>
          </cell>
        </row>
        <row r="57">
          <cell r="A57" t="str">
            <v>3 S 04 020 00</v>
          </cell>
          <cell r="B57" t="str">
            <v>Escavação e carga de material de 3a cat. em valas</v>
          </cell>
          <cell r="C57" t="str">
            <v>m3</v>
          </cell>
          <cell r="D57">
            <v>22.81</v>
          </cell>
          <cell r="E57">
            <v>7.42</v>
          </cell>
          <cell r="F57">
            <v>30.24</v>
          </cell>
        </row>
        <row r="58">
          <cell r="A58" t="str">
            <v>3 S 04 300 16</v>
          </cell>
          <cell r="B58" t="str">
            <v>Bueiro met. chapa múltipla D=1,60m galv.</v>
          </cell>
          <cell r="C58" t="str">
            <v>m</v>
          </cell>
          <cell r="D58">
            <v>1077.76</v>
          </cell>
          <cell r="E58">
            <v>350.81</v>
          </cell>
          <cell r="F58">
            <v>1428.58</v>
          </cell>
        </row>
        <row r="59">
          <cell r="A59" t="str">
            <v>3 S 04 300 20</v>
          </cell>
          <cell r="B59" t="str">
            <v>Bueiro met. chapa múltipla D=2,00m galv.</v>
          </cell>
          <cell r="C59" t="str">
            <v>m</v>
          </cell>
          <cell r="D59">
            <v>1350.4</v>
          </cell>
          <cell r="E59">
            <v>439.55</v>
          </cell>
          <cell r="F59">
            <v>1789.96</v>
          </cell>
        </row>
        <row r="60">
          <cell r="A60" t="str">
            <v>3 S 04 301 16</v>
          </cell>
          <cell r="B60" t="str">
            <v>Bueiro met.chapas múlt. D=1,60 m rev. epoxy</v>
          </cell>
          <cell r="C60" t="str">
            <v>m</v>
          </cell>
          <cell r="D60">
            <v>1157.76</v>
          </cell>
          <cell r="E60">
            <v>376.85</v>
          </cell>
          <cell r="F60">
            <v>1534.62</v>
          </cell>
        </row>
        <row r="61">
          <cell r="A61" t="str">
            <v>3 S 04 301 20</v>
          </cell>
          <cell r="B61" t="str">
            <v>Bueiro met. chapas múlt. D=2,00 m rev. epoxy</v>
          </cell>
          <cell r="C61" t="str">
            <v>m</v>
          </cell>
          <cell r="D61">
            <v>1450.4</v>
          </cell>
          <cell r="E61">
            <v>472.1</v>
          </cell>
          <cell r="F61">
            <v>1922.51</v>
          </cell>
        </row>
        <row r="62">
          <cell r="A62" t="str">
            <v>3 S 04 310 16</v>
          </cell>
          <cell r="B62" t="str">
            <v>Bueiro met. s/interrupção tráf. D=1,60 m galv.</v>
          </cell>
          <cell r="C62" t="str">
            <v>m</v>
          </cell>
          <cell r="D62">
            <v>922.74</v>
          </cell>
          <cell r="E62">
            <v>300.35000000000002</v>
          </cell>
          <cell r="F62">
            <v>1223.0999999999999</v>
          </cell>
        </row>
        <row r="63">
          <cell r="A63" t="str">
            <v>3 S 04 310 20</v>
          </cell>
          <cell r="B63" t="str">
            <v>Bueiro met. s/interrupção tráf. D=2,00 m galv.</v>
          </cell>
          <cell r="C63" t="str">
            <v>m</v>
          </cell>
          <cell r="D63">
            <v>1146.29</v>
          </cell>
          <cell r="E63">
            <v>373.11</v>
          </cell>
          <cell r="F63">
            <v>1519.4</v>
          </cell>
        </row>
        <row r="64">
          <cell r="A64" t="str">
            <v>3 S 04 311 16</v>
          </cell>
          <cell r="B64" t="str">
            <v>Bueiro met.s/interrupção tráf. D=1,60 m rev. epoxy</v>
          </cell>
          <cell r="C64" t="str">
            <v>m</v>
          </cell>
          <cell r="D64">
            <v>1388.54</v>
          </cell>
          <cell r="E64">
            <v>451.97</v>
          </cell>
          <cell r="F64">
            <v>1840.52</v>
          </cell>
        </row>
        <row r="65">
          <cell r="A65" t="str">
            <v>3 S 04 311 20</v>
          </cell>
          <cell r="B65" t="str">
            <v>Bueiro met.s/interrupção tráf. D=2,00 m rev. epoxy</v>
          </cell>
          <cell r="C65" t="str">
            <v>m</v>
          </cell>
          <cell r="D65">
            <v>1227.29</v>
          </cell>
          <cell r="E65">
            <v>399.48</v>
          </cell>
          <cell r="F65">
            <v>1626.77</v>
          </cell>
        </row>
        <row r="66">
          <cell r="A66" t="str">
            <v>3 S 04 590 00</v>
          </cell>
          <cell r="B66" t="str">
            <v>Assentamento de dreno profundo</v>
          </cell>
          <cell r="C66" t="str">
            <v>m</v>
          </cell>
          <cell r="D66">
            <v>18.61</v>
          </cell>
          <cell r="E66">
            <v>6.06</v>
          </cell>
          <cell r="F66">
            <v>24.67</v>
          </cell>
        </row>
        <row r="67">
          <cell r="A67" t="str">
            <v>3 S 04 999 08</v>
          </cell>
          <cell r="B67" t="str">
            <v>Selo de argila apiloado com solo local</v>
          </cell>
          <cell r="C67" t="str">
            <v>m3</v>
          </cell>
          <cell r="D67">
            <v>4.46</v>
          </cell>
          <cell r="E67">
            <v>1.45</v>
          </cell>
          <cell r="F67">
            <v>5.92</v>
          </cell>
        </row>
        <row r="68">
          <cell r="A68" t="str">
            <v>3 S 05 000 00</v>
          </cell>
          <cell r="B68" t="str">
            <v>Enrocamento de pedra arrumada</v>
          </cell>
          <cell r="C68" t="str">
            <v>m3</v>
          </cell>
          <cell r="D68">
            <v>32.64</v>
          </cell>
          <cell r="E68">
            <v>10.62</v>
          </cell>
          <cell r="F68">
            <v>43.27</v>
          </cell>
        </row>
        <row r="69">
          <cell r="A69" t="str">
            <v>3 S 05 001 00</v>
          </cell>
          <cell r="B69" t="str">
            <v>Enrocamento de pedra jogada</v>
          </cell>
          <cell r="C69" t="str">
            <v>m3</v>
          </cell>
          <cell r="D69">
            <v>21.93</v>
          </cell>
          <cell r="E69">
            <v>7.13</v>
          </cell>
          <cell r="F69">
            <v>29.07</v>
          </cell>
        </row>
        <row r="70">
          <cell r="A70" t="str">
            <v>3 S 05 101 01</v>
          </cell>
          <cell r="B70" t="str">
            <v>Revestimento vegetal com mudas</v>
          </cell>
          <cell r="C70" t="str">
            <v>m2</v>
          </cell>
          <cell r="D70">
            <v>1.51</v>
          </cell>
          <cell r="E70">
            <v>0.49</v>
          </cell>
          <cell r="F70">
            <v>2.0099999999999998</v>
          </cell>
        </row>
        <row r="71">
          <cell r="A71" t="str">
            <v>3 S 05 101 02</v>
          </cell>
          <cell r="B71" t="str">
            <v>Revestimento vegetal com grama em leivas</v>
          </cell>
          <cell r="C71" t="str">
            <v>m2</v>
          </cell>
          <cell r="D71">
            <v>1.62</v>
          </cell>
          <cell r="E71">
            <v>0.53</v>
          </cell>
          <cell r="F71">
            <v>2.15</v>
          </cell>
        </row>
        <row r="72">
          <cell r="A72" t="str">
            <v>3 S 08 001 00</v>
          </cell>
          <cell r="B72" t="str">
            <v>Reconformação da plataforma</v>
          </cell>
          <cell r="C72" t="str">
            <v>ha</v>
          </cell>
          <cell r="D72">
            <v>55.22</v>
          </cell>
          <cell r="E72">
            <v>17.97</v>
          </cell>
          <cell r="F72">
            <v>73.19</v>
          </cell>
        </row>
        <row r="73">
          <cell r="A73" t="str">
            <v>3 S 08 100 00</v>
          </cell>
          <cell r="B73" t="str">
            <v>Tapa buraco</v>
          </cell>
          <cell r="C73" t="str">
            <v>m3</v>
          </cell>
          <cell r="D73">
            <v>49.27</v>
          </cell>
          <cell r="E73">
            <v>16.04</v>
          </cell>
          <cell r="F73">
            <v>65.31</v>
          </cell>
        </row>
        <row r="74">
          <cell r="A74" t="str">
            <v>3 S 08 101 01</v>
          </cell>
          <cell r="B74" t="str">
            <v>Remendo profundo com demolição manual</v>
          </cell>
          <cell r="C74" t="str">
            <v>m3</v>
          </cell>
          <cell r="D74">
            <v>57.84</v>
          </cell>
          <cell r="E74">
            <v>18.82</v>
          </cell>
          <cell r="F74">
            <v>76.67</v>
          </cell>
        </row>
        <row r="75">
          <cell r="A75" t="str">
            <v>3 S 08 101 02</v>
          </cell>
          <cell r="B75" t="str">
            <v>Remendo profundo com demolição mecanizada</v>
          </cell>
          <cell r="C75" t="str">
            <v>m3</v>
          </cell>
          <cell r="D75">
            <v>42.59</v>
          </cell>
          <cell r="E75">
            <v>13.86</v>
          </cell>
          <cell r="F75">
            <v>56.45</v>
          </cell>
        </row>
        <row r="76">
          <cell r="A76" t="str">
            <v>3 S 08 102 00</v>
          </cell>
          <cell r="B76" t="str">
            <v>Limpeza ench. juntas pav. concr. a quente (consv)</v>
          </cell>
          <cell r="C76" t="str">
            <v>m</v>
          </cell>
          <cell r="D76">
            <v>0.68</v>
          </cell>
          <cell r="E76">
            <v>0.22</v>
          </cell>
          <cell r="F76">
            <v>0.91</v>
          </cell>
        </row>
        <row r="77">
          <cell r="A77" t="str">
            <v>3 S 08 102 01</v>
          </cell>
          <cell r="B77" t="str">
            <v>Limpeza ench. juntas pav. concr. a frio (consv)</v>
          </cell>
          <cell r="C77" t="str">
            <v>m</v>
          </cell>
          <cell r="D77">
            <v>0.56999999999999995</v>
          </cell>
          <cell r="E77">
            <v>0.18</v>
          </cell>
          <cell r="F77">
            <v>0.76</v>
          </cell>
        </row>
        <row r="78">
          <cell r="A78" t="str">
            <v>3 S 08 103 00</v>
          </cell>
          <cell r="B78" t="str">
            <v>Selagem de trinca</v>
          </cell>
          <cell r="C78" t="str">
            <v>l</v>
          </cell>
          <cell r="D78">
            <v>0.43</v>
          </cell>
          <cell r="E78">
            <v>0.14000000000000001</v>
          </cell>
          <cell r="F78">
            <v>0.56999999999999995</v>
          </cell>
        </row>
        <row r="79">
          <cell r="A79" t="str">
            <v>3 S 08 104 01</v>
          </cell>
          <cell r="B79" t="str">
            <v>Combate à exsudação com areia</v>
          </cell>
          <cell r="C79" t="str">
            <v>m2</v>
          </cell>
          <cell r="D79">
            <v>0.15</v>
          </cell>
          <cell r="E79">
            <v>0.04</v>
          </cell>
          <cell r="F79">
            <v>0.2</v>
          </cell>
        </row>
        <row r="80">
          <cell r="A80" t="str">
            <v>3 S 08 104 02</v>
          </cell>
          <cell r="B80" t="str">
            <v>Combate à exsudação com pedrisco</v>
          </cell>
          <cell r="C80" t="str">
            <v>m2</v>
          </cell>
          <cell r="D80">
            <v>0.18</v>
          </cell>
          <cell r="E80">
            <v>0.06</v>
          </cell>
          <cell r="F80">
            <v>0.24</v>
          </cell>
        </row>
        <row r="81">
          <cell r="A81" t="str">
            <v>3 S 08 109 00</v>
          </cell>
          <cell r="B81" t="str">
            <v>Correção de defeitos com mistura betuminosa</v>
          </cell>
          <cell r="C81" t="str">
            <v>m3</v>
          </cell>
          <cell r="D81">
            <v>30.73</v>
          </cell>
          <cell r="E81">
            <v>10</v>
          </cell>
          <cell r="F81">
            <v>40.74</v>
          </cell>
        </row>
        <row r="82">
          <cell r="A82" t="str">
            <v>3 S 08 109 12</v>
          </cell>
          <cell r="B82" t="str">
            <v>Correção de defeitos por fresagem descontínua</v>
          </cell>
          <cell r="C82" t="str">
            <v>m3</v>
          </cell>
          <cell r="D82">
            <v>64.209999999999994</v>
          </cell>
          <cell r="E82">
            <v>20.9</v>
          </cell>
          <cell r="F82">
            <v>85.11</v>
          </cell>
        </row>
        <row r="83">
          <cell r="A83" t="str">
            <v>3 S 08 110 00</v>
          </cell>
          <cell r="B83" t="str">
            <v>Correção de defeitos por penetração</v>
          </cell>
          <cell r="C83" t="str">
            <v>m2</v>
          </cell>
          <cell r="D83">
            <v>3.4</v>
          </cell>
          <cell r="E83">
            <v>1.1000000000000001</v>
          </cell>
          <cell r="F83">
            <v>4.51</v>
          </cell>
        </row>
        <row r="84">
          <cell r="A84" t="str">
            <v>3 S 08 200 00</v>
          </cell>
          <cell r="B84" t="str">
            <v>Recomp. de guarda corpo</v>
          </cell>
          <cell r="C84" t="str">
            <v>m</v>
          </cell>
          <cell r="D84">
            <v>28.12</v>
          </cell>
          <cell r="E84">
            <v>9.15</v>
          </cell>
          <cell r="F84">
            <v>37.270000000000003</v>
          </cell>
        </row>
        <row r="85">
          <cell r="A85" t="str">
            <v>3 S 08 200 01</v>
          </cell>
          <cell r="B85" t="str">
            <v>Recomposição de sarjeta em alvenaria de tijolo</v>
          </cell>
          <cell r="C85" t="str">
            <v>m2</v>
          </cell>
          <cell r="D85">
            <v>13.37</v>
          </cell>
          <cell r="E85">
            <v>4.3499999999999996</v>
          </cell>
          <cell r="F85">
            <v>17.72</v>
          </cell>
        </row>
        <row r="86">
          <cell r="A86" t="str">
            <v>3 S 08 300 01</v>
          </cell>
          <cell r="B86" t="str">
            <v>Limpeza de sarjeta e meio fio</v>
          </cell>
          <cell r="C86" t="str">
            <v>m</v>
          </cell>
          <cell r="D86">
            <v>0.09</v>
          </cell>
          <cell r="E86">
            <v>0.02</v>
          </cell>
          <cell r="F86">
            <v>0.12</v>
          </cell>
        </row>
        <row r="87">
          <cell r="A87" t="str">
            <v>3 S 08 301 01</v>
          </cell>
          <cell r="B87" t="str">
            <v>Limpeza de valeta de corte</v>
          </cell>
          <cell r="C87" t="str">
            <v>m</v>
          </cell>
          <cell r="D87">
            <v>0.13</v>
          </cell>
          <cell r="E87">
            <v>0.04</v>
          </cell>
          <cell r="F87">
            <v>0.18</v>
          </cell>
        </row>
        <row r="88">
          <cell r="A88" t="str">
            <v>3 S 08 301 02</v>
          </cell>
          <cell r="B88" t="str">
            <v>Limpeza de vala de drenagem</v>
          </cell>
          <cell r="C88" t="str">
            <v>m</v>
          </cell>
          <cell r="D88">
            <v>0.54</v>
          </cell>
          <cell r="E88">
            <v>0.17</v>
          </cell>
          <cell r="F88">
            <v>0.72</v>
          </cell>
        </row>
        <row r="89">
          <cell r="A89" t="str">
            <v>3 S 08 301 03</v>
          </cell>
          <cell r="B89" t="str">
            <v>Limpeza de descida d'água</v>
          </cell>
          <cell r="C89" t="str">
            <v>m</v>
          </cell>
          <cell r="D89">
            <v>0.18</v>
          </cell>
          <cell r="E89">
            <v>0.05</v>
          </cell>
          <cell r="F89">
            <v>0.24</v>
          </cell>
        </row>
        <row r="90">
          <cell r="A90" t="str">
            <v>3 S 08 302 01</v>
          </cell>
          <cell r="B90" t="str">
            <v>Limpeza de bueiro</v>
          </cell>
          <cell r="C90" t="str">
            <v>m3</v>
          </cell>
          <cell r="D90">
            <v>3.03</v>
          </cell>
          <cell r="E90">
            <v>0.98</v>
          </cell>
          <cell r="F90">
            <v>4.0199999999999996</v>
          </cell>
        </row>
        <row r="91">
          <cell r="A91" t="str">
            <v>3 S 08 302 02</v>
          </cell>
          <cell r="B91" t="str">
            <v>Desobstrução de bueiro</v>
          </cell>
          <cell r="C91" t="str">
            <v>m3</v>
          </cell>
          <cell r="D91">
            <v>8.8000000000000007</v>
          </cell>
          <cell r="E91">
            <v>2.86</v>
          </cell>
          <cell r="F91">
            <v>11.67</v>
          </cell>
        </row>
        <row r="92">
          <cell r="A92" t="str">
            <v>3 S 08 302 03</v>
          </cell>
          <cell r="B92" t="str">
            <v>Assentamento de tubo D=0,60 m</v>
          </cell>
          <cell r="C92" t="str">
            <v>m</v>
          </cell>
          <cell r="D92">
            <v>55.31</v>
          </cell>
          <cell r="E92">
            <v>18</v>
          </cell>
          <cell r="F92">
            <v>73.319999999999993</v>
          </cell>
        </row>
        <row r="93">
          <cell r="A93" t="str">
            <v>3 S 08 302 04</v>
          </cell>
          <cell r="B93" t="str">
            <v>Assentamento de tubo D=0,80 m</v>
          </cell>
          <cell r="C93" t="str">
            <v>m</v>
          </cell>
          <cell r="D93">
            <v>83.26</v>
          </cell>
          <cell r="E93">
            <v>27.1</v>
          </cell>
          <cell r="F93">
            <v>110.36</v>
          </cell>
        </row>
        <row r="94">
          <cell r="A94" t="str">
            <v>3 S 08 302 05</v>
          </cell>
          <cell r="B94" t="str">
            <v>Assentamento de tubo D=1,0 m</v>
          </cell>
          <cell r="C94" t="str">
            <v>m</v>
          </cell>
          <cell r="D94">
            <v>122.24</v>
          </cell>
          <cell r="E94">
            <v>39.78</v>
          </cell>
          <cell r="F94">
            <v>162.03</v>
          </cell>
        </row>
        <row r="95">
          <cell r="A95" t="str">
            <v>3 S 08 302 06</v>
          </cell>
          <cell r="B95" t="str">
            <v>Assentamento de tubo D=1,20 m</v>
          </cell>
          <cell r="C95" t="str">
            <v>m</v>
          </cell>
          <cell r="D95">
            <v>176.45</v>
          </cell>
          <cell r="E95">
            <v>57.43</v>
          </cell>
          <cell r="F95">
            <v>233.89</v>
          </cell>
        </row>
        <row r="96">
          <cell r="A96" t="str">
            <v>3 S 08 400 00</v>
          </cell>
          <cell r="B96" t="str">
            <v>Limpeza de placa de sinalização</v>
          </cell>
          <cell r="C96" t="str">
            <v>m2</v>
          </cell>
          <cell r="D96">
            <v>1.4</v>
          </cell>
          <cell r="E96">
            <v>0.45</v>
          </cell>
          <cell r="F96">
            <v>1.85</v>
          </cell>
        </row>
        <row r="97">
          <cell r="A97" t="str">
            <v>3 S 08 400 01</v>
          </cell>
          <cell r="B97" t="str">
            <v>Recomposição placa de sinalização</v>
          </cell>
          <cell r="C97" t="str">
            <v>m2</v>
          </cell>
          <cell r="D97">
            <v>5.81</v>
          </cell>
          <cell r="E97">
            <v>1.89</v>
          </cell>
          <cell r="F97">
            <v>7.71</v>
          </cell>
        </row>
        <row r="98">
          <cell r="A98" t="str">
            <v>3 S 08 400 02</v>
          </cell>
          <cell r="B98" t="str">
            <v>Substituição de balizador</v>
          </cell>
          <cell r="C98" t="str">
            <v>un</v>
          </cell>
          <cell r="D98">
            <v>7.5</v>
          </cell>
          <cell r="E98">
            <v>2.44</v>
          </cell>
          <cell r="F98">
            <v>9.94</v>
          </cell>
        </row>
        <row r="99">
          <cell r="A99" t="str">
            <v>3 S 08 401 00</v>
          </cell>
          <cell r="B99" t="str">
            <v>Recomposição de defensa metálica</v>
          </cell>
          <cell r="C99" t="str">
            <v>m</v>
          </cell>
          <cell r="D99">
            <v>92.42</v>
          </cell>
          <cell r="E99">
            <v>30.08</v>
          </cell>
          <cell r="F99">
            <v>122.5</v>
          </cell>
        </row>
        <row r="100">
          <cell r="A100" t="str">
            <v>3 S 08 402 00</v>
          </cell>
          <cell r="B100" t="str">
            <v>Caiação</v>
          </cell>
          <cell r="C100" t="str">
            <v>m2</v>
          </cell>
          <cell r="D100">
            <v>0.45</v>
          </cell>
          <cell r="E100">
            <v>0.14000000000000001</v>
          </cell>
          <cell r="F100">
            <v>0.59</v>
          </cell>
        </row>
        <row r="101">
          <cell r="A101" t="str">
            <v>3 S 08 403 00</v>
          </cell>
          <cell r="B101" t="str">
            <v>Renovação de sinalização horizontal</v>
          </cell>
          <cell r="C101" t="str">
            <v>m2</v>
          </cell>
          <cell r="D101">
            <v>10.43</v>
          </cell>
          <cell r="E101">
            <v>3.39</v>
          </cell>
          <cell r="F101">
            <v>13.83</v>
          </cell>
        </row>
        <row r="102">
          <cell r="A102" t="str">
            <v>3 S 08 404 00</v>
          </cell>
          <cell r="B102" t="str">
            <v>Recomp. tot. cerca c/ mourão de conc. secção quad.</v>
          </cell>
          <cell r="C102" t="str">
            <v>m</v>
          </cell>
          <cell r="D102">
            <v>5.61</v>
          </cell>
          <cell r="E102">
            <v>1.82</v>
          </cell>
          <cell r="F102">
            <v>7.43</v>
          </cell>
        </row>
        <row r="103">
          <cell r="A103" t="str">
            <v>3 S 08 404 01</v>
          </cell>
          <cell r="B103" t="str">
            <v>Recomp. parc. cerca de conc. seção quad. - mourão</v>
          </cell>
          <cell r="C103" t="str">
            <v>m</v>
          </cell>
          <cell r="D103">
            <v>4.7</v>
          </cell>
          <cell r="E103">
            <v>1.53</v>
          </cell>
          <cell r="F103">
            <v>6.24</v>
          </cell>
        </row>
        <row r="104">
          <cell r="A104" t="str">
            <v>3 S 08 404 02</v>
          </cell>
          <cell r="B104" t="str">
            <v>Recomp. parc. cerca c/ mourão de concr.-arame</v>
          </cell>
          <cell r="C104" t="str">
            <v>m</v>
          </cell>
          <cell r="D104">
            <v>1.17</v>
          </cell>
          <cell r="E104">
            <v>0.38</v>
          </cell>
          <cell r="F104">
            <v>1.55</v>
          </cell>
        </row>
        <row r="105">
          <cell r="A105" t="str">
            <v>3 S 08 404 03</v>
          </cell>
          <cell r="B105" t="str">
            <v>Recomp. tot. cerca c/ mourão concr. seção triang.</v>
          </cell>
          <cell r="C105" t="str">
            <v>m</v>
          </cell>
          <cell r="D105">
            <v>4.82</v>
          </cell>
          <cell r="E105">
            <v>1.57</v>
          </cell>
          <cell r="F105">
            <v>6.4</v>
          </cell>
        </row>
        <row r="106">
          <cell r="A106" t="str">
            <v>3 S 08 404 04</v>
          </cell>
          <cell r="B106" t="str">
            <v>Recomp. parc. cerca c/ mourão concr. seção triang.</v>
          </cell>
          <cell r="C106" t="str">
            <v>m</v>
          </cell>
          <cell r="D106">
            <v>4.03</v>
          </cell>
          <cell r="E106">
            <v>1.31</v>
          </cell>
          <cell r="F106">
            <v>5.34</v>
          </cell>
        </row>
        <row r="107">
          <cell r="A107" t="str">
            <v>3 S 08 414 00</v>
          </cell>
          <cell r="B107" t="str">
            <v>Recomposição total de cerca com mourão de madeira</v>
          </cell>
          <cell r="C107" t="str">
            <v>m</v>
          </cell>
          <cell r="D107">
            <v>3.35</v>
          </cell>
          <cell r="E107">
            <v>1.0900000000000001</v>
          </cell>
          <cell r="F107">
            <v>4.4400000000000004</v>
          </cell>
        </row>
        <row r="108">
          <cell r="A108" t="str">
            <v>3 S 08 414 01</v>
          </cell>
          <cell r="B108" t="str">
            <v>Recomposição parcial cerca de madeira - mourão</v>
          </cell>
          <cell r="C108" t="str">
            <v>m</v>
          </cell>
          <cell r="D108">
            <v>2.81</v>
          </cell>
          <cell r="E108">
            <v>0.91</v>
          </cell>
          <cell r="F108">
            <v>3.73</v>
          </cell>
        </row>
        <row r="109">
          <cell r="A109" t="str">
            <v>3 S 08 414 02</v>
          </cell>
          <cell r="B109" t="str">
            <v>Recomp. parcial cerca c/ mourão de madeira - arame</v>
          </cell>
          <cell r="C109" t="str">
            <v>m</v>
          </cell>
          <cell r="D109">
            <v>0.9</v>
          </cell>
          <cell r="E109">
            <v>0.28999999999999998</v>
          </cell>
          <cell r="F109">
            <v>1.19</v>
          </cell>
        </row>
        <row r="110">
          <cell r="A110" t="str">
            <v>3 S 08 500 00</v>
          </cell>
          <cell r="B110" t="str">
            <v>Recomposição manual de aterro</v>
          </cell>
          <cell r="C110" t="str">
            <v>m3</v>
          </cell>
          <cell r="D110">
            <v>23.96</v>
          </cell>
          <cell r="E110">
            <v>7.8</v>
          </cell>
          <cell r="F110">
            <v>31.76</v>
          </cell>
        </row>
        <row r="111">
          <cell r="A111" t="str">
            <v>3 S 08 501 00</v>
          </cell>
          <cell r="B111" t="str">
            <v>Recomposição mecanizada de aterro</v>
          </cell>
          <cell r="C111" t="str">
            <v>m3</v>
          </cell>
          <cell r="D111">
            <v>7.79</v>
          </cell>
          <cell r="E111">
            <v>2.5299999999999998</v>
          </cell>
          <cell r="F111">
            <v>10.33</v>
          </cell>
        </row>
        <row r="112">
          <cell r="A112" t="str">
            <v>3 S 08 510 00</v>
          </cell>
          <cell r="B112" t="str">
            <v>Remoção manual de barreira em solo</v>
          </cell>
          <cell r="C112" t="str">
            <v>m3</v>
          </cell>
          <cell r="D112">
            <v>5.96</v>
          </cell>
          <cell r="E112">
            <v>1.94</v>
          </cell>
          <cell r="F112">
            <v>7.9</v>
          </cell>
        </row>
        <row r="113">
          <cell r="A113" t="str">
            <v>3 S 08 510 01</v>
          </cell>
          <cell r="B113" t="str">
            <v>Remoção manual de barreira em rocha</v>
          </cell>
          <cell r="C113" t="str">
            <v>m3</v>
          </cell>
          <cell r="D113">
            <v>7.45</v>
          </cell>
          <cell r="E113">
            <v>2.42</v>
          </cell>
          <cell r="F113">
            <v>9.8699999999999992</v>
          </cell>
        </row>
        <row r="114">
          <cell r="A114" t="str">
            <v>3 S 08 511 00</v>
          </cell>
          <cell r="B114" t="str">
            <v>Remoção mecanizada de barreira - solo</v>
          </cell>
          <cell r="C114" t="str">
            <v>m3</v>
          </cell>
          <cell r="D114">
            <v>1.49</v>
          </cell>
          <cell r="E114">
            <v>0.48</v>
          </cell>
          <cell r="F114">
            <v>1.98</v>
          </cell>
        </row>
        <row r="115">
          <cell r="A115" t="str">
            <v>3 S 08 512 00</v>
          </cell>
          <cell r="B115" t="str">
            <v>Remoção mecanizada de barreira - rocha</v>
          </cell>
          <cell r="C115" t="str">
            <v>m3</v>
          </cell>
          <cell r="D115">
            <v>2.29</v>
          </cell>
          <cell r="E115">
            <v>0.74</v>
          </cell>
          <cell r="F115">
            <v>3.03</v>
          </cell>
        </row>
        <row r="116">
          <cell r="A116" t="str">
            <v>3 S 08 513 00</v>
          </cell>
          <cell r="B116" t="str">
            <v>Remoção de matacões</v>
          </cell>
          <cell r="C116" t="str">
            <v>m3</v>
          </cell>
          <cell r="D116">
            <v>19.13</v>
          </cell>
          <cell r="E116">
            <v>6.22</v>
          </cell>
          <cell r="F116">
            <v>25.36</v>
          </cell>
        </row>
        <row r="117">
          <cell r="A117" t="str">
            <v>3 S 08 900 00</v>
          </cell>
          <cell r="B117" t="str">
            <v>Roçada manual</v>
          </cell>
          <cell r="C117" t="str">
            <v>ha</v>
          </cell>
          <cell r="D117">
            <v>252.79</v>
          </cell>
          <cell r="E117">
            <v>82.28</v>
          </cell>
          <cell r="F117">
            <v>335.07</v>
          </cell>
        </row>
        <row r="118">
          <cell r="A118" t="str">
            <v>3 S 08 900 01</v>
          </cell>
          <cell r="B118" t="str">
            <v>Roçada de capim colonião</v>
          </cell>
          <cell r="C118" t="str">
            <v>ha</v>
          </cell>
          <cell r="D118">
            <v>606.70000000000005</v>
          </cell>
          <cell r="E118">
            <v>197.48</v>
          </cell>
          <cell r="F118">
            <v>804.18</v>
          </cell>
        </row>
        <row r="119">
          <cell r="A119" t="str">
            <v>3 S 08 901 00</v>
          </cell>
          <cell r="B119" t="str">
            <v>Roçada mecanizada</v>
          </cell>
          <cell r="C119" t="str">
            <v>ha</v>
          </cell>
          <cell r="D119">
            <v>83</v>
          </cell>
          <cell r="E119">
            <v>27.01</v>
          </cell>
          <cell r="F119">
            <v>110.02</v>
          </cell>
        </row>
        <row r="120">
          <cell r="A120" t="str">
            <v>3 S 08 901 01</v>
          </cell>
          <cell r="B120" t="str">
            <v>Corte e limpeza de áreas gramadas</v>
          </cell>
          <cell r="C120" t="str">
            <v>m2</v>
          </cell>
          <cell r="D120">
            <v>0.02</v>
          </cell>
          <cell r="E120">
            <v>0</v>
          </cell>
          <cell r="F120">
            <v>0.03</v>
          </cell>
        </row>
        <row r="121">
          <cell r="A121" t="str">
            <v>3 S 08 910 00</v>
          </cell>
          <cell r="B121" t="str">
            <v>Capina manual</v>
          </cell>
          <cell r="C121" t="str">
            <v>m2</v>
          </cell>
          <cell r="D121">
            <v>0.1</v>
          </cell>
          <cell r="E121">
            <v>0.03</v>
          </cell>
          <cell r="F121">
            <v>0.13</v>
          </cell>
        </row>
        <row r="122">
          <cell r="A122" t="str">
            <v>3 S 09 001 00</v>
          </cell>
          <cell r="B122" t="str">
            <v>Transporte local c/ basc. 5m3 em rodov. não pav.</v>
          </cell>
          <cell r="C122" t="str">
            <v>tkm</v>
          </cell>
          <cell r="D122">
            <v>0.25</v>
          </cell>
          <cell r="E122">
            <v>0.08</v>
          </cell>
          <cell r="F122">
            <v>0.33</v>
          </cell>
        </row>
        <row r="123">
          <cell r="A123" t="str">
            <v>3 S 09 001 06</v>
          </cell>
          <cell r="B123" t="str">
            <v>Transporte local c/ basc. 10m3 em rodov. não pav.</v>
          </cell>
          <cell r="C123" t="str">
            <v>tkm</v>
          </cell>
          <cell r="D123">
            <v>0.23</v>
          </cell>
          <cell r="E123">
            <v>7.0000000000000007E-2</v>
          </cell>
          <cell r="F123">
            <v>0.3</v>
          </cell>
        </row>
        <row r="124">
          <cell r="A124" t="str">
            <v>3 S 09 001 41</v>
          </cell>
          <cell r="B124" t="str">
            <v>Transp. local c/ carroceria 4t em rodov. não pav.</v>
          </cell>
          <cell r="C124" t="str">
            <v>tkm</v>
          </cell>
          <cell r="D124">
            <v>0.35</v>
          </cell>
          <cell r="E124">
            <v>0.11</v>
          </cell>
          <cell r="F124">
            <v>0.46</v>
          </cell>
        </row>
        <row r="125">
          <cell r="A125" t="str">
            <v>3 S 09 001 90</v>
          </cell>
          <cell r="B125" t="str">
            <v>Transporte comercial c/ carroc. rodov. não pav.</v>
          </cell>
          <cell r="C125" t="str">
            <v>tkm</v>
          </cell>
          <cell r="D125">
            <v>0.15</v>
          </cell>
          <cell r="E125">
            <v>0.04</v>
          </cell>
          <cell r="F125">
            <v>0.2</v>
          </cell>
        </row>
        <row r="126">
          <cell r="A126" t="str">
            <v>3 S 09 002 00</v>
          </cell>
          <cell r="B126" t="str">
            <v>Transporte local basc. 5m3 em rodov. pav.</v>
          </cell>
          <cell r="C126" t="str">
            <v>tkm</v>
          </cell>
          <cell r="D126">
            <v>0.2</v>
          </cell>
          <cell r="E126">
            <v>0.06</v>
          </cell>
          <cell r="F126">
            <v>0.26</v>
          </cell>
        </row>
        <row r="127">
          <cell r="A127" t="str">
            <v>3 S 09 002 03</v>
          </cell>
          <cell r="B127" t="str">
            <v>Transporte local de material para remendos</v>
          </cell>
          <cell r="C127" t="str">
            <v>tkm</v>
          </cell>
          <cell r="D127">
            <v>0.3</v>
          </cell>
          <cell r="E127">
            <v>0.09</v>
          </cell>
          <cell r="F127">
            <v>0.4</v>
          </cell>
        </row>
        <row r="128">
          <cell r="A128" t="str">
            <v>3 S 09 002 06</v>
          </cell>
          <cell r="B128" t="str">
            <v>Transporte local c/ basc. 10m3 em rodov. pav.</v>
          </cell>
          <cell r="C128" t="str">
            <v>tkm</v>
          </cell>
          <cell r="D128">
            <v>0.17</v>
          </cell>
          <cell r="E128">
            <v>0.05</v>
          </cell>
          <cell r="F128">
            <v>0.23</v>
          </cell>
        </row>
        <row r="129">
          <cell r="A129" t="str">
            <v>3 S 09 002 41</v>
          </cell>
          <cell r="B129" t="str">
            <v>Transp. local c/ carroceria 4t em rodov. pav.</v>
          </cell>
          <cell r="C129" t="str">
            <v>tkm</v>
          </cell>
          <cell r="D129">
            <v>0.27</v>
          </cell>
          <cell r="E129">
            <v>0.09</v>
          </cell>
          <cell r="F129">
            <v>0.36</v>
          </cell>
        </row>
        <row r="130">
          <cell r="A130" t="str">
            <v>3 S 09 002 90</v>
          </cell>
          <cell r="B130" t="str">
            <v>Transporte comercial c/ carroceria rodov. pav.</v>
          </cell>
          <cell r="C130" t="str">
            <v>tkm</v>
          </cell>
          <cell r="D130">
            <v>0.1</v>
          </cell>
          <cell r="E130">
            <v>0.03</v>
          </cell>
          <cell r="F130">
            <v>0.13</v>
          </cell>
        </row>
        <row r="131">
          <cell r="A131" t="str">
            <v>3 S 09 102 00</v>
          </cell>
          <cell r="B131" t="str">
            <v>Transporte local material betuminoso</v>
          </cell>
          <cell r="C131" t="str">
            <v>tkm</v>
          </cell>
          <cell r="D131">
            <v>0.5</v>
          </cell>
          <cell r="E131">
            <v>0.16</v>
          </cell>
          <cell r="F131">
            <v>0.66</v>
          </cell>
        </row>
        <row r="132">
          <cell r="A132" t="str">
            <v>3 S 09 201 70</v>
          </cell>
          <cell r="B132" t="str">
            <v>Transp. local água c/ cam. tanque rodov. não pav.</v>
          </cell>
          <cell r="C132" t="str">
            <v>tkm</v>
          </cell>
          <cell r="D132">
            <v>0.48</v>
          </cell>
          <cell r="E132">
            <v>0.15</v>
          </cell>
          <cell r="F132">
            <v>0.64</v>
          </cell>
        </row>
        <row r="133">
          <cell r="A133" t="str">
            <v>3 S 09 202 70</v>
          </cell>
          <cell r="B133" t="str">
            <v>Transp. local água c/ cam. tanque em rodov. pav.</v>
          </cell>
          <cell r="C133" t="str">
            <v>tkm</v>
          </cell>
          <cell r="D133">
            <v>0.38</v>
          </cell>
          <cell r="E133">
            <v>0.12</v>
          </cell>
          <cell r="F133">
            <v>0.5</v>
          </cell>
        </row>
        <row r="134">
          <cell r="A134" t="str">
            <v>5 S 02 511 01</v>
          </cell>
          <cell r="B134" t="str">
            <v>Micro-revestimento a frio - Microflex 0,8cm</v>
          </cell>
          <cell r="C134" t="str">
            <v>m2</v>
          </cell>
          <cell r="D134">
            <v>0.62</v>
          </cell>
          <cell r="E134">
            <v>0.2</v>
          </cell>
          <cell r="F134">
            <v>0.82</v>
          </cell>
        </row>
      </sheetData>
      <sheetData sheetId="18" refreshError="1"/>
      <sheetData sheetId="19" refreshError="1">
        <row r="3">
          <cell r="A3" t="str">
            <v>AM01</v>
          </cell>
          <cell r="B3" t="str">
            <v>Aço D=4,2 mm CA 25</v>
          </cell>
          <cell r="C3" t="str">
            <v>kg</v>
          </cell>
          <cell r="D3">
            <v>0.95</v>
          </cell>
          <cell r="E3" t="str">
            <v>kg</v>
          </cell>
          <cell r="F3">
            <v>0.95</v>
          </cell>
        </row>
        <row r="4">
          <cell r="A4" t="str">
            <v>AM02</v>
          </cell>
          <cell r="B4" t="str">
            <v>Aço D=6,3 mm CA 25</v>
          </cell>
          <cell r="C4" t="str">
            <v>kg</v>
          </cell>
          <cell r="D4">
            <v>0.9</v>
          </cell>
          <cell r="E4" t="str">
            <v>kg</v>
          </cell>
          <cell r="F4">
            <v>0.9</v>
          </cell>
        </row>
        <row r="5">
          <cell r="A5" t="str">
            <v>AM03</v>
          </cell>
          <cell r="B5" t="str">
            <v>Aço D=10 mm CA 25</v>
          </cell>
          <cell r="C5" t="str">
            <v>kg</v>
          </cell>
          <cell r="D5">
            <v>0.84</v>
          </cell>
          <cell r="E5" t="str">
            <v>kg</v>
          </cell>
          <cell r="F5">
            <v>0.84</v>
          </cell>
        </row>
        <row r="6">
          <cell r="A6" t="str">
            <v>AM04</v>
          </cell>
          <cell r="B6" t="str">
            <v>Aço D=6,3 mm CA 50</v>
          </cell>
          <cell r="C6" t="str">
            <v>kg</v>
          </cell>
          <cell r="D6">
            <v>0.95</v>
          </cell>
          <cell r="E6" t="str">
            <v>kg</v>
          </cell>
          <cell r="F6">
            <v>0.95</v>
          </cell>
        </row>
        <row r="7">
          <cell r="A7" t="str">
            <v>AM05</v>
          </cell>
          <cell r="B7" t="str">
            <v>Aço D=10 mm CA 50</v>
          </cell>
          <cell r="C7" t="str">
            <v>kg</v>
          </cell>
          <cell r="D7">
            <v>0.84</v>
          </cell>
          <cell r="E7" t="str">
            <v>kg</v>
          </cell>
          <cell r="F7">
            <v>0.84</v>
          </cell>
        </row>
        <row r="8">
          <cell r="A8" t="str">
            <v>AM06</v>
          </cell>
          <cell r="B8" t="str">
            <v>Aço D=4,2 mm CA 60</v>
          </cell>
          <cell r="C8" t="str">
            <v>kg</v>
          </cell>
          <cell r="D8">
            <v>0.98</v>
          </cell>
          <cell r="E8" t="str">
            <v>kg</v>
          </cell>
          <cell r="F8">
            <v>0.98</v>
          </cell>
        </row>
        <row r="9">
          <cell r="A9" t="str">
            <v>AM07</v>
          </cell>
          <cell r="B9" t="str">
            <v>Aço D=5,0 mm CA 60</v>
          </cell>
          <cell r="C9" t="str">
            <v>kg</v>
          </cell>
          <cell r="D9">
            <v>0.97</v>
          </cell>
          <cell r="E9" t="str">
            <v>kg</v>
          </cell>
          <cell r="F9">
            <v>0.97</v>
          </cell>
        </row>
        <row r="10">
          <cell r="A10" t="str">
            <v>AM08</v>
          </cell>
          <cell r="B10" t="str">
            <v>Aço D=6,0 mm CA 60</v>
          </cell>
          <cell r="C10" t="str">
            <v>kg</v>
          </cell>
          <cell r="D10">
            <v>0.97</v>
          </cell>
          <cell r="E10" t="str">
            <v>kg</v>
          </cell>
          <cell r="F10">
            <v>0.97</v>
          </cell>
        </row>
        <row r="11">
          <cell r="A11" t="str">
            <v>AM09</v>
          </cell>
          <cell r="B11" t="str">
            <v>Mandíbula móvel p/ britador 6240C</v>
          </cell>
          <cell r="C11" t="str">
            <v>un</v>
          </cell>
          <cell r="D11">
            <v>991.2</v>
          </cell>
          <cell r="E11" t="str">
            <v>u/h</v>
          </cell>
          <cell r="F11">
            <v>4.5888999999999998</v>
          </cell>
        </row>
        <row r="12">
          <cell r="A12" t="str">
            <v>AM10</v>
          </cell>
          <cell r="B12" t="str">
            <v>Mandíbula fixa p/ britador 6240C</v>
          </cell>
          <cell r="C12" t="str">
            <v>un</v>
          </cell>
          <cell r="D12">
            <v>1050</v>
          </cell>
          <cell r="E12" t="str">
            <v>u/h</v>
          </cell>
          <cell r="F12">
            <v>7.8947000000000003</v>
          </cell>
        </row>
        <row r="13">
          <cell r="A13" t="str">
            <v>AM11</v>
          </cell>
          <cell r="B13" t="str">
            <v>Revestimento móvel p/ britador 60TS</v>
          </cell>
          <cell r="C13" t="str">
            <v>un</v>
          </cell>
          <cell r="D13">
            <v>904.04</v>
          </cell>
          <cell r="E13" t="str">
            <v>u/h</v>
          </cell>
          <cell r="F13">
            <v>2.3727999999999998</v>
          </cell>
        </row>
        <row r="14">
          <cell r="A14" t="str">
            <v>AM12</v>
          </cell>
          <cell r="B14" t="str">
            <v>Revestimento fixo p/ britador 60TS</v>
          </cell>
          <cell r="C14" t="str">
            <v>un</v>
          </cell>
          <cell r="D14">
            <v>1214.8599999999999</v>
          </cell>
          <cell r="E14" t="str">
            <v>u/h</v>
          </cell>
          <cell r="F14">
            <v>3.0756000000000001</v>
          </cell>
        </row>
        <row r="15">
          <cell r="A15" t="str">
            <v>AM19</v>
          </cell>
          <cell r="B15" t="str">
            <v>Mandíbula fixa p/ britador 4230</v>
          </cell>
          <cell r="C15" t="str">
            <v>un</v>
          </cell>
          <cell r="D15">
            <v>476.7</v>
          </cell>
          <cell r="E15" t="str">
            <v>u/h</v>
          </cell>
          <cell r="F15">
            <v>3.1779999999999999</v>
          </cell>
        </row>
        <row r="16">
          <cell r="A16" t="str">
            <v>AM20</v>
          </cell>
          <cell r="B16" t="str">
            <v>Mandíbula móvel p/ britador 4230</v>
          </cell>
          <cell r="C16" t="str">
            <v>un</v>
          </cell>
          <cell r="D16">
            <v>476.7</v>
          </cell>
          <cell r="E16" t="str">
            <v>u/h</v>
          </cell>
          <cell r="F16">
            <v>4.7670000000000003</v>
          </cell>
        </row>
        <row r="17">
          <cell r="A17" t="str">
            <v>AM25</v>
          </cell>
          <cell r="B17" t="str">
            <v>Mandíbula móvel para britador 80x50</v>
          </cell>
          <cell r="C17" t="str">
            <v>un</v>
          </cell>
          <cell r="D17">
            <v>2415</v>
          </cell>
          <cell r="E17" t="str">
            <v>u/h</v>
          </cell>
          <cell r="F17">
            <v>9.66</v>
          </cell>
        </row>
        <row r="18">
          <cell r="A18" t="str">
            <v>AM26</v>
          </cell>
          <cell r="B18" t="str">
            <v>Mandíbula fixa para britador 80x50</v>
          </cell>
          <cell r="C18" t="str">
            <v>un</v>
          </cell>
          <cell r="D18">
            <v>2261.69</v>
          </cell>
          <cell r="E18" t="str">
            <v>u/h</v>
          </cell>
          <cell r="F18">
            <v>5.1755000000000004</v>
          </cell>
        </row>
        <row r="19">
          <cell r="A19" t="str">
            <v>AM27</v>
          </cell>
          <cell r="B19" t="str">
            <v>Revestimento móvel p/ britador 90TS</v>
          </cell>
          <cell r="C19" t="str">
            <v>un</v>
          </cell>
          <cell r="D19">
            <v>1653.77</v>
          </cell>
          <cell r="E19" t="str">
            <v>u/h</v>
          </cell>
          <cell r="F19">
            <v>4.8928000000000003</v>
          </cell>
        </row>
        <row r="20">
          <cell r="A20" t="str">
            <v>AM28</v>
          </cell>
          <cell r="B20" t="str">
            <v>Revestimento fixo p/ britador 90TS</v>
          </cell>
          <cell r="C20" t="str">
            <v>un</v>
          </cell>
          <cell r="D20">
            <v>2144.12</v>
          </cell>
          <cell r="E20" t="str">
            <v>u/h</v>
          </cell>
          <cell r="F20">
            <v>4.8730000000000002</v>
          </cell>
        </row>
        <row r="21">
          <cell r="A21" t="str">
            <v>AM29</v>
          </cell>
          <cell r="B21" t="str">
            <v>Revestimento móvel p/ britador 90TF</v>
          </cell>
          <cell r="C21" t="str">
            <v>un</v>
          </cell>
          <cell r="D21">
            <v>1417.5</v>
          </cell>
          <cell r="E21" t="str">
            <v>u/h</v>
          </cell>
          <cell r="F21">
            <v>14.318199999999999</v>
          </cell>
        </row>
        <row r="22">
          <cell r="A22" t="str">
            <v>AM30</v>
          </cell>
          <cell r="B22" t="str">
            <v>Revestimento fixo p/ britador 90TF</v>
          </cell>
          <cell r="C22" t="str">
            <v>un</v>
          </cell>
          <cell r="D22">
            <v>1375.5</v>
          </cell>
          <cell r="E22" t="str">
            <v>u/h</v>
          </cell>
          <cell r="F22">
            <v>11.004</v>
          </cell>
        </row>
        <row r="23">
          <cell r="A23" t="str">
            <v>AM35</v>
          </cell>
          <cell r="B23" t="str">
            <v>Brita 1</v>
          </cell>
          <cell r="C23" t="str">
            <v>m3</v>
          </cell>
          <cell r="D23">
            <v>25</v>
          </cell>
          <cell r="E23" t="str">
            <v>m3</v>
          </cell>
          <cell r="F23">
            <v>25</v>
          </cell>
        </row>
        <row r="24">
          <cell r="A24" t="str">
            <v>AM36</v>
          </cell>
          <cell r="B24" t="str">
            <v>Brita 2</v>
          </cell>
          <cell r="C24" t="str">
            <v>m3</v>
          </cell>
          <cell r="D24">
            <v>25</v>
          </cell>
          <cell r="E24" t="str">
            <v>m3</v>
          </cell>
          <cell r="F24">
            <v>25</v>
          </cell>
        </row>
        <row r="25">
          <cell r="A25" t="str">
            <v>AM37</v>
          </cell>
          <cell r="B25" t="str">
            <v>Brita 3</v>
          </cell>
          <cell r="C25" t="str">
            <v>m3</v>
          </cell>
          <cell r="D25">
            <v>25</v>
          </cell>
          <cell r="E25" t="str">
            <v>m3</v>
          </cell>
          <cell r="F25">
            <v>25</v>
          </cell>
        </row>
        <row r="26">
          <cell r="A26" t="str">
            <v>F801</v>
          </cell>
          <cell r="B26" t="str">
            <v>Bomba hidráulica alta pressão MAC</v>
          </cell>
          <cell r="C26" t="str">
            <v>dia</v>
          </cell>
          <cell r="D26">
            <v>288</v>
          </cell>
          <cell r="E26" t="str">
            <v>h</v>
          </cell>
          <cell r="F26">
            <v>36</v>
          </cell>
        </row>
        <row r="27">
          <cell r="A27" t="str">
            <v>F802</v>
          </cell>
          <cell r="B27" t="str">
            <v>Bomba eletr p/ injeção de nata MAC</v>
          </cell>
          <cell r="C27" t="str">
            <v>dia</v>
          </cell>
          <cell r="D27">
            <v>203.52</v>
          </cell>
          <cell r="E27" t="str">
            <v>h</v>
          </cell>
          <cell r="F27">
            <v>25.44</v>
          </cell>
        </row>
        <row r="28">
          <cell r="A28" t="str">
            <v>F803</v>
          </cell>
          <cell r="B28" t="str">
            <v>Macaco p/ protensão MAC 7</v>
          </cell>
          <cell r="C28" t="str">
            <v>dia</v>
          </cell>
          <cell r="D28">
            <v>186.97</v>
          </cell>
          <cell r="E28" t="str">
            <v>h</v>
          </cell>
          <cell r="F28">
            <v>23.371200000000002</v>
          </cell>
        </row>
        <row r="29">
          <cell r="A29" t="str">
            <v>F804</v>
          </cell>
          <cell r="B29" t="str">
            <v>Macaco p/ protensão MAC 12</v>
          </cell>
          <cell r="C29" t="str">
            <v>dia</v>
          </cell>
          <cell r="D29">
            <v>186.41</v>
          </cell>
          <cell r="E29" t="str">
            <v>h</v>
          </cell>
          <cell r="F29">
            <v>23.301200000000001</v>
          </cell>
        </row>
        <row r="30">
          <cell r="A30" t="str">
            <v>F805</v>
          </cell>
          <cell r="B30" t="str">
            <v>Macaco p/ protensão MAC 4</v>
          </cell>
          <cell r="C30" t="str">
            <v>dia</v>
          </cell>
          <cell r="D30">
            <v>183.45</v>
          </cell>
          <cell r="E30" t="str">
            <v>h</v>
          </cell>
          <cell r="F30">
            <v>22.9312</v>
          </cell>
        </row>
        <row r="31">
          <cell r="A31" t="str">
            <v>F807</v>
          </cell>
          <cell r="B31" t="str">
            <v>Bomba hidr. alta pressão STUP</v>
          </cell>
          <cell r="C31" t="str">
            <v>dia</v>
          </cell>
          <cell r="D31">
            <v>375</v>
          </cell>
          <cell r="E31" t="str">
            <v>h</v>
          </cell>
          <cell r="F31">
            <v>46.875</v>
          </cell>
        </row>
        <row r="32">
          <cell r="A32" t="str">
            <v>F808</v>
          </cell>
          <cell r="B32" t="str">
            <v>Bomba eletr. injeção de nata STUP</v>
          </cell>
          <cell r="C32" t="str">
            <v>dia</v>
          </cell>
          <cell r="D32">
            <v>385</v>
          </cell>
          <cell r="E32" t="str">
            <v>h</v>
          </cell>
          <cell r="F32">
            <v>48.125</v>
          </cell>
        </row>
        <row r="33">
          <cell r="A33" t="str">
            <v>F809</v>
          </cell>
          <cell r="B33" t="str">
            <v>Macaco p/ protensão STUP</v>
          </cell>
          <cell r="C33" t="str">
            <v>dia</v>
          </cell>
          <cell r="D33">
            <v>368</v>
          </cell>
          <cell r="E33" t="str">
            <v>h</v>
          </cell>
          <cell r="F33">
            <v>46</v>
          </cell>
        </row>
        <row r="34">
          <cell r="A34" t="str">
            <v>F810</v>
          </cell>
          <cell r="B34" t="str">
            <v>Macaco p/ protensão STUP</v>
          </cell>
          <cell r="C34" t="str">
            <v>dia</v>
          </cell>
          <cell r="D34">
            <v>378</v>
          </cell>
          <cell r="E34" t="str">
            <v>h</v>
          </cell>
          <cell r="F34">
            <v>47.25</v>
          </cell>
        </row>
        <row r="35">
          <cell r="A35" t="str">
            <v>F811</v>
          </cell>
          <cell r="B35" t="str">
            <v>Macaco p/ protensão STUP</v>
          </cell>
          <cell r="C35" t="str">
            <v>dia</v>
          </cell>
          <cell r="D35">
            <v>426</v>
          </cell>
          <cell r="E35" t="str">
            <v>h</v>
          </cell>
          <cell r="F35">
            <v>53.25</v>
          </cell>
        </row>
        <row r="36">
          <cell r="A36" t="str">
            <v>F812</v>
          </cell>
          <cell r="B36" t="str">
            <v>Macaco p/ protensão STUP</v>
          </cell>
          <cell r="C36" t="str">
            <v>dia</v>
          </cell>
          <cell r="D36">
            <v>352</v>
          </cell>
          <cell r="E36" t="str">
            <v>h</v>
          </cell>
          <cell r="F36">
            <v>44</v>
          </cell>
        </row>
        <row r="37">
          <cell r="A37" t="str">
            <v>F813</v>
          </cell>
          <cell r="B37" t="str">
            <v>Macaco p/ prot. de tirante D=32mm</v>
          </cell>
          <cell r="C37" t="str">
            <v>dia</v>
          </cell>
          <cell r="D37">
            <v>36.75</v>
          </cell>
          <cell r="E37" t="str">
            <v>h</v>
          </cell>
          <cell r="F37">
            <v>4.5937999999999999</v>
          </cell>
        </row>
        <row r="38">
          <cell r="A38" t="str">
            <v>F814</v>
          </cell>
          <cell r="B38" t="str">
            <v>Injeção de nata de cimento</v>
          </cell>
          <cell r="C38" t="str">
            <v>m</v>
          </cell>
          <cell r="D38">
            <v>4.09</v>
          </cell>
          <cell r="E38" t="str">
            <v>m</v>
          </cell>
          <cell r="F38">
            <v>4.09</v>
          </cell>
        </row>
        <row r="39">
          <cell r="A39" t="str">
            <v>F943</v>
          </cell>
          <cell r="B39" t="str">
            <v>Terra Armada - moldes metálicos</v>
          </cell>
          <cell r="C39" t="str">
            <v>cj</v>
          </cell>
          <cell r="D39">
            <v>0.51</v>
          </cell>
          <cell r="E39" t="str">
            <v>cj</v>
          </cell>
          <cell r="F39">
            <v>0.51</v>
          </cell>
        </row>
        <row r="40">
          <cell r="A40" t="str">
            <v>M001</v>
          </cell>
          <cell r="B40" t="str">
            <v>Gasolina</v>
          </cell>
          <cell r="C40" t="str">
            <v>l</v>
          </cell>
          <cell r="D40">
            <v>1.66</v>
          </cell>
          <cell r="E40" t="str">
            <v>l</v>
          </cell>
          <cell r="F40">
            <v>1.66</v>
          </cell>
        </row>
        <row r="41">
          <cell r="A41" t="str">
            <v>M002</v>
          </cell>
          <cell r="B41" t="str">
            <v>Diesel</v>
          </cell>
          <cell r="C41" t="str">
            <v>l</v>
          </cell>
          <cell r="D41">
            <v>0.87</v>
          </cell>
          <cell r="E41" t="str">
            <v>l</v>
          </cell>
          <cell r="F41">
            <v>0.87</v>
          </cell>
        </row>
        <row r="42">
          <cell r="A42" t="str">
            <v>M003</v>
          </cell>
          <cell r="B42" t="str">
            <v>Óleo combustível 1A</v>
          </cell>
          <cell r="C42" t="str">
            <v>l</v>
          </cell>
          <cell r="D42">
            <v>0.46</v>
          </cell>
          <cell r="E42" t="str">
            <v>l</v>
          </cell>
          <cell r="F42">
            <v>0.46479999999999999</v>
          </cell>
        </row>
        <row r="43">
          <cell r="A43" t="str">
            <v>M004</v>
          </cell>
          <cell r="B43" t="str">
            <v>Álcool</v>
          </cell>
          <cell r="C43" t="str">
            <v>l</v>
          </cell>
          <cell r="D43">
            <v>1.19</v>
          </cell>
          <cell r="E43" t="str">
            <v>l</v>
          </cell>
          <cell r="F43">
            <v>1.19</v>
          </cell>
        </row>
        <row r="44">
          <cell r="A44" t="str">
            <v>M005</v>
          </cell>
          <cell r="B44" t="str">
            <v>Energia elétrica</v>
          </cell>
          <cell r="C44" t="str">
            <v>kwh</v>
          </cell>
          <cell r="D44">
            <v>0.21</v>
          </cell>
          <cell r="E44" t="str">
            <v>kwh</v>
          </cell>
          <cell r="F44">
            <v>0.21010000000000001</v>
          </cell>
        </row>
        <row r="45">
          <cell r="A45" t="str">
            <v>M101</v>
          </cell>
          <cell r="B45" t="str">
            <v>Cimento asfáltico CAP-20</v>
          </cell>
          <cell r="C45" t="str">
            <v>t</v>
          </cell>
          <cell r="D45">
            <v>0</v>
          </cell>
          <cell r="E45" t="str">
            <v>t</v>
          </cell>
          <cell r="F45">
            <v>0</v>
          </cell>
        </row>
        <row r="46">
          <cell r="A46" t="str">
            <v>M102</v>
          </cell>
          <cell r="B46" t="str">
            <v>Cimento asfáltico CAP-40</v>
          </cell>
          <cell r="C46" t="str">
            <v>t</v>
          </cell>
          <cell r="D46">
            <v>0</v>
          </cell>
          <cell r="E46" t="str">
            <v>t</v>
          </cell>
          <cell r="F46">
            <v>0</v>
          </cell>
        </row>
        <row r="47">
          <cell r="A47" t="str">
            <v>M103</v>
          </cell>
          <cell r="B47" t="str">
            <v>Asfalto diluído CM-30</v>
          </cell>
          <cell r="C47" t="str">
            <v>t</v>
          </cell>
          <cell r="D47">
            <v>784.1</v>
          </cell>
          <cell r="E47" t="str">
            <v>t</v>
          </cell>
          <cell r="F47">
            <v>0</v>
          </cell>
        </row>
        <row r="48">
          <cell r="A48" t="str">
            <v>M104</v>
          </cell>
          <cell r="B48" t="str">
            <v>Emulsão asfáltica RR-1C</v>
          </cell>
          <cell r="C48" t="str">
            <v>t</v>
          </cell>
          <cell r="D48">
            <v>484.1</v>
          </cell>
          <cell r="E48" t="str">
            <v>t</v>
          </cell>
          <cell r="F48">
            <v>0</v>
          </cell>
        </row>
        <row r="49">
          <cell r="A49" t="str">
            <v>M105</v>
          </cell>
          <cell r="B49" t="str">
            <v>Emulsão asfáltica RR-2C</v>
          </cell>
          <cell r="C49" t="str">
            <v>t</v>
          </cell>
          <cell r="D49">
            <v>0</v>
          </cell>
          <cell r="E49" t="str">
            <v>t</v>
          </cell>
          <cell r="F49">
            <v>0</v>
          </cell>
        </row>
        <row r="50">
          <cell r="A50" t="str">
            <v>M106</v>
          </cell>
          <cell r="B50" t="str">
            <v>Cimento asfáltico CAP 7</v>
          </cell>
          <cell r="C50" t="str">
            <v>t</v>
          </cell>
          <cell r="D50">
            <v>0</v>
          </cell>
          <cell r="E50" t="str">
            <v>t</v>
          </cell>
          <cell r="F50">
            <v>0</v>
          </cell>
        </row>
        <row r="51">
          <cell r="A51" t="str">
            <v>M107</v>
          </cell>
          <cell r="B51" t="str">
            <v>Emulsão asfáltica RM-1C</v>
          </cell>
          <cell r="C51" t="str">
            <v>t</v>
          </cell>
          <cell r="D51">
            <v>617.9</v>
          </cell>
          <cell r="E51" t="str">
            <v>t</v>
          </cell>
          <cell r="F51">
            <v>0</v>
          </cell>
        </row>
        <row r="52">
          <cell r="A52" t="str">
            <v>M108</v>
          </cell>
          <cell r="B52" t="str">
            <v>Emulsão asfáltica RM-2C</v>
          </cell>
          <cell r="C52" t="str">
            <v>t</v>
          </cell>
          <cell r="D52">
            <v>662.8</v>
          </cell>
          <cell r="E52" t="str">
            <v>t</v>
          </cell>
          <cell r="F52">
            <v>0</v>
          </cell>
        </row>
        <row r="53">
          <cell r="A53" t="str">
            <v>M109</v>
          </cell>
          <cell r="B53" t="str">
            <v>Emulsão asfáltica RL-1C</v>
          </cell>
          <cell r="C53" t="str">
            <v>t</v>
          </cell>
          <cell r="D53">
            <v>615</v>
          </cell>
          <cell r="E53" t="str">
            <v>t</v>
          </cell>
          <cell r="F53">
            <v>0</v>
          </cell>
        </row>
        <row r="54">
          <cell r="A54" t="str">
            <v>M110</v>
          </cell>
          <cell r="B54" t="str">
            <v>Emulsão polim. p/ micro-rev. a frio</v>
          </cell>
          <cell r="C54" t="str">
            <v>t</v>
          </cell>
          <cell r="D54">
            <v>0</v>
          </cell>
          <cell r="E54" t="str">
            <v>t</v>
          </cell>
          <cell r="F54">
            <v>0</v>
          </cell>
        </row>
        <row r="55">
          <cell r="A55" t="str">
            <v>M111</v>
          </cell>
          <cell r="B55" t="str">
            <v>Aditivo p/ controle de ruptura</v>
          </cell>
          <cell r="C55" t="str">
            <v>kg</v>
          </cell>
          <cell r="D55">
            <v>1.5</v>
          </cell>
          <cell r="E55" t="str">
            <v>kg</v>
          </cell>
          <cell r="F55">
            <v>1.5</v>
          </cell>
        </row>
        <row r="56">
          <cell r="A56" t="str">
            <v>M112</v>
          </cell>
          <cell r="B56" t="str">
            <v>Aditivo sólido (fibras)</v>
          </cell>
          <cell r="C56" t="str">
            <v>kg</v>
          </cell>
          <cell r="D56">
            <v>2.2000000000000002</v>
          </cell>
          <cell r="E56" t="str">
            <v>kg</v>
          </cell>
          <cell r="F56">
            <v>2.2000000000000002</v>
          </cell>
        </row>
        <row r="57">
          <cell r="A57" t="str">
            <v>M114</v>
          </cell>
          <cell r="B57" t="str">
            <v>Agente rejuv. p/ recicl. a quente</v>
          </cell>
          <cell r="C57" t="str">
            <v>t</v>
          </cell>
          <cell r="D57">
            <v>0</v>
          </cell>
          <cell r="E57" t="str">
            <v>t</v>
          </cell>
          <cell r="F57">
            <v>0</v>
          </cell>
        </row>
        <row r="58">
          <cell r="A58" t="str">
            <v>M201</v>
          </cell>
          <cell r="B58" t="str">
            <v>Cimento portland CP-32 (a granel)</v>
          </cell>
          <cell r="C58" t="str">
            <v>kg</v>
          </cell>
          <cell r="D58">
            <v>0.158</v>
          </cell>
          <cell r="E58" t="str">
            <v>kg</v>
          </cell>
          <cell r="F58">
            <v>0.2</v>
          </cell>
        </row>
        <row r="59">
          <cell r="A59" t="str">
            <v>M202</v>
          </cell>
          <cell r="B59" t="str">
            <v>Cimento portland CP-32</v>
          </cell>
          <cell r="C59" t="str">
            <v>kg</v>
          </cell>
          <cell r="D59">
            <v>0.20319999999999999</v>
          </cell>
          <cell r="E59" t="str">
            <v>sc</v>
          </cell>
          <cell r="F59">
            <v>10.16</v>
          </cell>
        </row>
        <row r="60">
          <cell r="A60" t="str">
            <v>M307</v>
          </cell>
          <cell r="B60" t="str">
            <v>Cordoalha CP-190 RB D=12,7mm</v>
          </cell>
          <cell r="C60" t="str">
            <v>kg</v>
          </cell>
          <cell r="D60">
            <v>2</v>
          </cell>
          <cell r="E60" t="str">
            <v>kg</v>
          </cell>
          <cell r="F60">
            <v>2</v>
          </cell>
        </row>
        <row r="61">
          <cell r="A61" t="str">
            <v>M319</v>
          </cell>
          <cell r="B61" t="str">
            <v>Arame recozido nº. 18</v>
          </cell>
          <cell r="C61" t="str">
            <v>kg</v>
          </cell>
          <cell r="D61">
            <v>1.72</v>
          </cell>
          <cell r="E61" t="str">
            <v>kg</v>
          </cell>
          <cell r="F61">
            <v>1.72</v>
          </cell>
        </row>
        <row r="62">
          <cell r="A62" t="str">
            <v>M320</v>
          </cell>
          <cell r="B62" t="str">
            <v>Pregos (18x30)</v>
          </cell>
          <cell r="C62" t="str">
            <v>kg</v>
          </cell>
          <cell r="D62">
            <v>1.46</v>
          </cell>
          <cell r="E62" t="str">
            <v>kg</v>
          </cell>
          <cell r="F62">
            <v>1.46</v>
          </cell>
        </row>
        <row r="63">
          <cell r="A63" t="str">
            <v>M321</v>
          </cell>
          <cell r="B63" t="str">
            <v>Arame farpado nº. 16 galv. simples</v>
          </cell>
          <cell r="C63" t="str">
            <v>m</v>
          </cell>
          <cell r="D63">
            <v>0.09</v>
          </cell>
          <cell r="E63" t="str">
            <v>rl</v>
          </cell>
          <cell r="F63">
            <v>22.5</v>
          </cell>
        </row>
        <row r="64">
          <cell r="A64" t="str">
            <v>M322</v>
          </cell>
          <cell r="B64" t="str">
            <v>Grampo para cerca galvanizado 1 x 9</v>
          </cell>
          <cell r="C64" t="str">
            <v>kg</v>
          </cell>
          <cell r="D64">
            <v>1.85</v>
          </cell>
          <cell r="E64" t="str">
            <v>kg</v>
          </cell>
          <cell r="F64">
            <v>1.85</v>
          </cell>
        </row>
        <row r="65">
          <cell r="A65" t="str">
            <v>M323</v>
          </cell>
          <cell r="B65" t="str">
            <v>Cantoneira de aço 4" x 4" x 3/8"</v>
          </cell>
          <cell r="C65" t="str">
            <v>kg</v>
          </cell>
          <cell r="D65">
            <v>0.88</v>
          </cell>
          <cell r="E65" t="str">
            <v>kg</v>
          </cell>
          <cell r="F65">
            <v>0.88</v>
          </cell>
        </row>
        <row r="66">
          <cell r="A66" t="str">
            <v>M324</v>
          </cell>
          <cell r="B66" t="str">
            <v>Pórtico metálico (15 a 17m de vão)</v>
          </cell>
          <cell r="C66" t="str">
            <v>un</v>
          </cell>
          <cell r="D66">
            <v>13500</v>
          </cell>
          <cell r="E66" t="str">
            <v>un</v>
          </cell>
          <cell r="F66">
            <v>13500</v>
          </cell>
        </row>
        <row r="67">
          <cell r="A67" t="str">
            <v>M325</v>
          </cell>
          <cell r="B67" t="str">
            <v>Trilho metálico TR-37 (usado)</v>
          </cell>
          <cell r="C67" t="str">
            <v>kg</v>
          </cell>
          <cell r="D67">
            <v>0.65</v>
          </cell>
          <cell r="E67" t="str">
            <v>kg</v>
          </cell>
          <cell r="F67">
            <v>0.65</v>
          </cell>
        </row>
        <row r="68">
          <cell r="A68" t="str">
            <v>M326</v>
          </cell>
          <cell r="B68" t="str">
            <v>Série de brocas S-12 D=22 mm</v>
          </cell>
          <cell r="C68" t="str">
            <v>un</v>
          </cell>
          <cell r="D68">
            <v>1121.06</v>
          </cell>
          <cell r="E68" t="str">
            <v>un</v>
          </cell>
          <cell r="F68">
            <v>1121.06</v>
          </cell>
        </row>
        <row r="69">
          <cell r="A69" t="str">
            <v>M328</v>
          </cell>
          <cell r="B69" t="str">
            <v>Luva de emenda D=32mm</v>
          </cell>
          <cell r="C69" t="str">
            <v>un</v>
          </cell>
          <cell r="D69">
            <v>23.65</v>
          </cell>
          <cell r="E69" t="str">
            <v>un</v>
          </cell>
          <cell r="F69">
            <v>23.65</v>
          </cell>
        </row>
        <row r="70">
          <cell r="A70" t="str">
            <v>M330</v>
          </cell>
          <cell r="B70" t="str">
            <v>Calha met. semicircular D=40 cm</v>
          </cell>
          <cell r="C70" t="str">
            <v>m</v>
          </cell>
          <cell r="D70">
            <v>55</v>
          </cell>
          <cell r="E70" t="str">
            <v>m</v>
          </cell>
          <cell r="F70">
            <v>55</v>
          </cell>
        </row>
        <row r="71">
          <cell r="A71" t="str">
            <v>M331</v>
          </cell>
          <cell r="B71" t="str">
            <v>Paraf. fixação calha met. (1/2"x1")</v>
          </cell>
          <cell r="C71" t="str">
            <v>un</v>
          </cell>
          <cell r="D71">
            <v>0.42</v>
          </cell>
          <cell r="E71" t="str">
            <v>un</v>
          </cell>
          <cell r="F71">
            <v>0.42</v>
          </cell>
        </row>
        <row r="72">
          <cell r="A72" t="str">
            <v>M332</v>
          </cell>
          <cell r="B72" t="str">
            <v>Paraf. forma de madeira (1/2"x3")</v>
          </cell>
          <cell r="C72" t="str">
            <v>kg</v>
          </cell>
          <cell r="D72">
            <v>12.6</v>
          </cell>
          <cell r="E72" t="str">
            <v>kg</v>
          </cell>
          <cell r="F72">
            <v>12.6</v>
          </cell>
        </row>
        <row r="73">
          <cell r="A73" t="str">
            <v>M334</v>
          </cell>
          <cell r="B73" t="str">
            <v>Paraf. zinc. c/ fenda 1 1/2"x3/16"</v>
          </cell>
          <cell r="C73" t="str">
            <v>un</v>
          </cell>
          <cell r="D73">
            <v>0.06</v>
          </cell>
          <cell r="E73" t="str">
            <v>un</v>
          </cell>
          <cell r="F73">
            <v>0.06</v>
          </cell>
        </row>
        <row r="74">
          <cell r="A74" t="str">
            <v>M335</v>
          </cell>
          <cell r="B74" t="str">
            <v>Paraf. zincado francês 4" x 5/16"</v>
          </cell>
          <cell r="C74" t="str">
            <v>un</v>
          </cell>
          <cell r="D74">
            <v>0.33</v>
          </cell>
          <cell r="E74" t="str">
            <v>un</v>
          </cell>
          <cell r="F74">
            <v>0.33</v>
          </cell>
        </row>
        <row r="75">
          <cell r="A75" t="str">
            <v>M338</v>
          </cell>
          <cell r="B75" t="str">
            <v>Cano de ferro D=3/4"</v>
          </cell>
          <cell r="C75" t="str">
            <v>m</v>
          </cell>
          <cell r="D75">
            <v>1.92</v>
          </cell>
          <cell r="E75" t="str">
            <v>pç</v>
          </cell>
          <cell r="F75">
            <v>11.52</v>
          </cell>
        </row>
        <row r="76">
          <cell r="A76" t="str">
            <v>M339</v>
          </cell>
          <cell r="B76" t="str">
            <v>Cantoneira ferro (3,0"x3,0"x3/8")</v>
          </cell>
          <cell r="C76" t="str">
            <v>kg</v>
          </cell>
          <cell r="D76">
            <v>0.86</v>
          </cell>
          <cell r="E76" t="str">
            <v>kg</v>
          </cell>
          <cell r="F76">
            <v>0.86</v>
          </cell>
        </row>
        <row r="77">
          <cell r="A77" t="str">
            <v>M340</v>
          </cell>
          <cell r="B77" t="str">
            <v>Tampão de ferro fundido</v>
          </cell>
          <cell r="C77" t="str">
            <v>un</v>
          </cell>
          <cell r="D77">
            <v>135.31</v>
          </cell>
          <cell r="E77" t="str">
            <v>un</v>
          </cell>
          <cell r="F77">
            <v>135.31</v>
          </cell>
        </row>
        <row r="78">
          <cell r="A78" t="str">
            <v>M341</v>
          </cell>
          <cell r="B78" t="str">
            <v>Defensa met. maleável simples</v>
          </cell>
          <cell r="C78" t="str">
            <v>mod</v>
          </cell>
          <cell r="D78">
            <v>546</v>
          </cell>
          <cell r="E78" t="str">
            <v>mod</v>
          </cell>
          <cell r="F78">
            <v>546</v>
          </cell>
        </row>
        <row r="79">
          <cell r="A79" t="str">
            <v>M342</v>
          </cell>
          <cell r="B79" t="str">
            <v>Defensa met. maleável dupla</v>
          </cell>
          <cell r="C79" t="str">
            <v>mod</v>
          </cell>
          <cell r="D79">
            <v>680</v>
          </cell>
          <cell r="E79" t="str">
            <v>mod</v>
          </cell>
          <cell r="F79">
            <v>680</v>
          </cell>
        </row>
        <row r="80">
          <cell r="A80" t="str">
            <v>M343</v>
          </cell>
          <cell r="B80" t="str">
            <v>Defensa met. semi-maleável simples</v>
          </cell>
          <cell r="C80" t="str">
            <v>mod</v>
          </cell>
          <cell r="D80">
            <v>360</v>
          </cell>
          <cell r="E80" t="str">
            <v>mod</v>
          </cell>
          <cell r="F80">
            <v>360</v>
          </cell>
        </row>
        <row r="81">
          <cell r="A81" t="str">
            <v>M344</v>
          </cell>
          <cell r="B81" t="str">
            <v>Defensa met. semi-maleável dupla</v>
          </cell>
          <cell r="C81" t="str">
            <v>mod</v>
          </cell>
          <cell r="D81">
            <v>618</v>
          </cell>
          <cell r="E81" t="str">
            <v>mod</v>
          </cell>
          <cell r="F81">
            <v>618</v>
          </cell>
        </row>
        <row r="82">
          <cell r="A82" t="str">
            <v>M345</v>
          </cell>
          <cell r="B82" t="str">
            <v>Chapa de aço n. 28 (fina)</v>
          </cell>
          <cell r="C82" t="str">
            <v>kg</v>
          </cell>
          <cell r="D82">
            <v>1.665</v>
          </cell>
          <cell r="E82" t="str">
            <v>kg</v>
          </cell>
          <cell r="F82">
            <v>1.67</v>
          </cell>
        </row>
        <row r="83">
          <cell r="A83" t="str">
            <v>M346</v>
          </cell>
          <cell r="B83" t="str">
            <v>Chapa de aço n. 16 (tratada)</v>
          </cell>
          <cell r="C83" t="str">
            <v>m2</v>
          </cell>
          <cell r="D83">
            <v>17.5</v>
          </cell>
          <cell r="E83" t="str">
            <v>m2</v>
          </cell>
          <cell r="F83">
            <v>17.5</v>
          </cell>
        </row>
        <row r="84">
          <cell r="A84" t="str">
            <v>M347</v>
          </cell>
          <cell r="B84" t="str">
            <v>Dente p/ fresadora 1000 C</v>
          </cell>
          <cell r="C84" t="str">
            <v>un</v>
          </cell>
          <cell r="D84">
            <v>19.260000000000002</v>
          </cell>
          <cell r="E84" t="str">
            <v>un</v>
          </cell>
          <cell r="F84">
            <v>19.260000000000002</v>
          </cell>
        </row>
        <row r="85">
          <cell r="A85" t="str">
            <v>M348</v>
          </cell>
          <cell r="B85" t="str">
            <v>Porta dente p/ fresadora 1000 C</v>
          </cell>
          <cell r="C85" t="str">
            <v>un</v>
          </cell>
          <cell r="D85">
            <v>42.94</v>
          </cell>
          <cell r="E85" t="str">
            <v>un</v>
          </cell>
          <cell r="F85">
            <v>42.94</v>
          </cell>
        </row>
        <row r="86">
          <cell r="A86" t="str">
            <v>M349</v>
          </cell>
          <cell r="B86" t="str">
            <v>Dente p/ fresadora 2000 DC</v>
          </cell>
          <cell r="C86" t="str">
            <v>un</v>
          </cell>
          <cell r="D86">
            <v>19.260000000000002</v>
          </cell>
          <cell r="E86" t="str">
            <v>un</v>
          </cell>
          <cell r="F86">
            <v>19.260000000000002</v>
          </cell>
        </row>
        <row r="87">
          <cell r="A87" t="str">
            <v>M350</v>
          </cell>
          <cell r="B87" t="str">
            <v>Porta dente p/ fresadora 2000 DC</v>
          </cell>
          <cell r="C87" t="str">
            <v>un</v>
          </cell>
          <cell r="D87">
            <v>68.8</v>
          </cell>
          <cell r="E87" t="str">
            <v>un</v>
          </cell>
          <cell r="F87">
            <v>68.8</v>
          </cell>
        </row>
        <row r="88">
          <cell r="A88" t="str">
            <v>M351</v>
          </cell>
          <cell r="B88" t="str">
            <v>Estrut. (tunnel liner) D=1,6m galv.</v>
          </cell>
          <cell r="C88" t="str">
            <v>m</v>
          </cell>
          <cell r="D88">
            <v>827</v>
          </cell>
          <cell r="E88" t="str">
            <v>m</v>
          </cell>
          <cell r="F88">
            <v>827</v>
          </cell>
        </row>
        <row r="89">
          <cell r="A89" t="str">
            <v>M352</v>
          </cell>
          <cell r="B89" t="str">
            <v>Estrut. (tunnel liner) D=2,0m galv.</v>
          </cell>
          <cell r="C89" t="str">
            <v>m</v>
          </cell>
          <cell r="D89">
            <v>1036</v>
          </cell>
          <cell r="E89" t="str">
            <v>m</v>
          </cell>
          <cell r="F89">
            <v>1036</v>
          </cell>
        </row>
        <row r="90">
          <cell r="A90" t="str">
            <v>M353</v>
          </cell>
          <cell r="B90" t="str">
            <v>Estrut. (tunnel liner) D=1,6m epoxy</v>
          </cell>
          <cell r="C90" t="str">
            <v>m</v>
          </cell>
          <cell r="D90">
            <v>1296</v>
          </cell>
          <cell r="E90" t="str">
            <v>m</v>
          </cell>
          <cell r="F90">
            <v>1296</v>
          </cell>
        </row>
        <row r="91">
          <cell r="A91" t="str">
            <v>M354</v>
          </cell>
          <cell r="B91" t="str">
            <v>Estrut, (tunnel liner) D=2,0m epoxy</v>
          </cell>
          <cell r="C91" t="str">
            <v>m</v>
          </cell>
          <cell r="D91">
            <v>1117</v>
          </cell>
          <cell r="E91" t="str">
            <v>m</v>
          </cell>
          <cell r="F91">
            <v>1117</v>
          </cell>
        </row>
        <row r="92">
          <cell r="A92" t="str">
            <v>M355</v>
          </cell>
          <cell r="B92" t="str">
            <v>Chapa mult. D=1,60 m rev. galv.</v>
          </cell>
          <cell r="C92" t="str">
            <v>m</v>
          </cell>
          <cell r="D92">
            <v>980</v>
          </cell>
          <cell r="E92" t="str">
            <v>m</v>
          </cell>
          <cell r="F92">
            <v>980</v>
          </cell>
        </row>
        <row r="93">
          <cell r="A93" t="str">
            <v>M356</v>
          </cell>
          <cell r="B93" t="str">
            <v>Chapa mult. D=2,00 m rev. galv.</v>
          </cell>
          <cell r="C93" t="str">
            <v>m</v>
          </cell>
          <cell r="D93">
            <v>1225</v>
          </cell>
          <cell r="E93" t="str">
            <v>m</v>
          </cell>
          <cell r="F93">
            <v>1225</v>
          </cell>
        </row>
        <row r="94">
          <cell r="A94" t="str">
            <v>M357</v>
          </cell>
          <cell r="B94" t="str">
            <v>Chapa mult. D=1,60 m rev. epoxy</v>
          </cell>
          <cell r="C94" t="str">
            <v>m</v>
          </cell>
          <cell r="D94">
            <v>1060</v>
          </cell>
          <cell r="E94" t="str">
            <v>m</v>
          </cell>
          <cell r="F94">
            <v>1060</v>
          </cell>
        </row>
        <row r="95">
          <cell r="A95" t="str">
            <v>M358</v>
          </cell>
          <cell r="B95" t="str">
            <v>Chapa mult. D=2,00 m rev. epoxy</v>
          </cell>
          <cell r="C95" t="str">
            <v>m</v>
          </cell>
          <cell r="D95">
            <v>1325</v>
          </cell>
          <cell r="E95" t="str">
            <v>m</v>
          </cell>
          <cell r="F95">
            <v>1325</v>
          </cell>
        </row>
        <row r="96">
          <cell r="A96" t="str">
            <v>M359</v>
          </cell>
          <cell r="B96" t="str">
            <v>Vigas "I" 254 x 117,5mm - 1ª alma</v>
          </cell>
          <cell r="C96" t="str">
            <v>kg</v>
          </cell>
          <cell r="D96">
            <v>1.45</v>
          </cell>
          <cell r="E96" t="str">
            <v>kg</v>
          </cell>
          <cell r="F96">
            <v>1.45</v>
          </cell>
        </row>
        <row r="97">
          <cell r="A97" t="str">
            <v>M370</v>
          </cell>
          <cell r="B97" t="str">
            <v>Bainha metálica diam. int.=45mm MAC</v>
          </cell>
          <cell r="C97" t="str">
            <v>m</v>
          </cell>
          <cell r="D97">
            <v>6.44</v>
          </cell>
          <cell r="E97" t="str">
            <v>m</v>
          </cell>
          <cell r="F97">
            <v>6.44</v>
          </cell>
        </row>
        <row r="98">
          <cell r="A98" t="str">
            <v>M371</v>
          </cell>
          <cell r="B98" t="str">
            <v>Bainha metálica diam. int.=60mm MAC</v>
          </cell>
          <cell r="C98" t="str">
            <v>m</v>
          </cell>
          <cell r="D98">
            <v>9.82</v>
          </cell>
          <cell r="E98" t="str">
            <v>m</v>
          </cell>
          <cell r="F98">
            <v>9.82</v>
          </cell>
        </row>
        <row r="99">
          <cell r="A99" t="str">
            <v>M372</v>
          </cell>
          <cell r="B99" t="str">
            <v>Bainha metálica diam. int.=55mm MAC</v>
          </cell>
          <cell r="C99" t="str">
            <v>m</v>
          </cell>
          <cell r="D99">
            <v>8.42</v>
          </cell>
          <cell r="E99" t="str">
            <v>m</v>
          </cell>
          <cell r="F99">
            <v>8.42</v>
          </cell>
        </row>
        <row r="100">
          <cell r="A100" t="str">
            <v>M373</v>
          </cell>
          <cell r="B100" t="str">
            <v>Bainha metálica diam. int.=70mm MAC</v>
          </cell>
          <cell r="C100" t="str">
            <v>m</v>
          </cell>
          <cell r="D100">
            <v>11.04</v>
          </cell>
          <cell r="E100" t="str">
            <v>m</v>
          </cell>
          <cell r="F100">
            <v>11.04</v>
          </cell>
        </row>
        <row r="101">
          <cell r="A101" t="str">
            <v>M374</v>
          </cell>
          <cell r="B101" t="str">
            <v>Ancoragem p/ cabo 4V D=1/2" MAC 4a</v>
          </cell>
          <cell r="C101" t="str">
            <v>cj</v>
          </cell>
          <cell r="D101">
            <v>142.43</v>
          </cell>
          <cell r="E101" t="str">
            <v>cj</v>
          </cell>
          <cell r="F101">
            <v>142.43</v>
          </cell>
        </row>
        <row r="102">
          <cell r="A102" t="str">
            <v>M375</v>
          </cell>
          <cell r="B102" t="str">
            <v>Ancoragem p/ cabo 6V D=1/2" MAC 6ac</v>
          </cell>
          <cell r="C102" t="str">
            <v>cj</v>
          </cell>
          <cell r="D102">
            <v>223.36</v>
          </cell>
          <cell r="E102" t="str">
            <v>cj</v>
          </cell>
          <cell r="F102">
            <v>223.36</v>
          </cell>
        </row>
        <row r="103">
          <cell r="A103" t="str">
            <v>M376</v>
          </cell>
          <cell r="B103" t="str">
            <v>Ancoragem p/ cabo 7V D=1/2" MAC 7a</v>
          </cell>
          <cell r="C103" t="str">
            <v>cj</v>
          </cell>
          <cell r="D103">
            <v>431.11</v>
          </cell>
          <cell r="E103" t="str">
            <v>cj</v>
          </cell>
          <cell r="F103">
            <v>431.11</v>
          </cell>
        </row>
        <row r="104">
          <cell r="A104" t="str">
            <v>M377</v>
          </cell>
          <cell r="B104" t="str">
            <v>Ancoragem p/ cabo 12V D=1/2" MAC 12</v>
          </cell>
          <cell r="C104" t="str">
            <v>cj</v>
          </cell>
          <cell r="D104">
            <v>452.67</v>
          </cell>
          <cell r="E104" t="str">
            <v>cj</v>
          </cell>
          <cell r="F104">
            <v>452.67</v>
          </cell>
        </row>
        <row r="105">
          <cell r="A105" t="str">
            <v>M378</v>
          </cell>
          <cell r="B105" t="str">
            <v>Apoio do porta dente frezad. 2000DC</v>
          </cell>
          <cell r="C105" t="str">
            <v>un</v>
          </cell>
          <cell r="D105">
            <v>145.94999999999999</v>
          </cell>
          <cell r="E105" t="str">
            <v>un</v>
          </cell>
          <cell r="F105">
            <v>145.94999999999999</v>
          </cell>
        </row>
        <row r="106">
          <cell r="A106" t="str">
            <v>M380</v>
          </cell>
          <cell r="B106" t="str">
            <v>Bainha metálica D=45mm STUP</v>
          </cell>
          <cell r="C106" t="str">
            <v>m</v>
          </cell>
          <cell r="D106">
            <v>7.4</v>
          </cell>
          <cell r="E106" t="str">
            <v>m</v>
          </cell>
          <cell r="F106">
            <v>7.4</v>
          </cell>
        </row>
        <row r="107">
          <cell r="A107" t="str">
            <v>M381</v>
          </cell>
          <cell r="B107" t="str">
            <v>Bainha metálica D=60mm STUP</v>
          </cell>
          <cell r="C107" t="str">
            <v>m</v>
          </cell>
          <cell r="D107">
            <v>8.9</v>
          </cell>
          <cell r="E107" t="str">
            <v>m</v>
          </cell>
          <cell r="F107">
            <v>8.9</v>
          </cell>
        </row>
        <row r="108">
          <cell r="A108" t="str">
            <v>M382</v>
          </cell>
          <cell r="B108" t="str">
            <v>Bainha metálica D=55mm STUP</v>
          </cell>
          <cell r="C108" t="str">
            <v>m</v>
          </cell>
          <cell r="D108">
            <v>8.6</v>
          </cell>
          <cell r="E108" t="str">
            <v>m</v>
          </cell>
          <cell r="F108">
            <v>8.6</v>
          </cell>
        </row>
        <row r="109">
          <cell r="A109" t="str">
            <v>M383</v>
          </cell>
          <cell r="B109" t="str">
            <v>Bainha metálica D=70mm STUP</v>
          </cell>
          <cell r="C109" t="str">
            <v>m</v>
          </cell>
          <cell r="D109">
            <v>9.8000000000000007</v>
          </cell>
          <cell r="E109" t="str">
            <v>m</v>
          </cell>
          <cell r="F109">
            <v>9.8000000000000007</v>
          </cell>
        </row>
        <row r="110">
          <cell r="A110" t="str">
            <v>M384</v>
          </cell>
          <cell r="B110" t="str">
            <v>Ancoragem p/ cabo 4V D=1/2" STUP</v>
          </cell>
          <cell r="C110" t="str">
            <v>cj</v>
          </cell>
          <cell r="D110">
            <v>117</v>
          </cell>
          <cell r="E110" t="str">
            <v>cj</v>
          </cell>
          <cell r="F110">
            <v>117</v>
          </cell>
        </row>
        <row r="111">
          <cell r="A111" t="str">
            <v>M385</v>
          </cell>
          <cell r="B111" t="str">
            <v>Ancoragem p/ cabo 6V D=1/2" STUP</v>
          </cell>
          <cell r="C111" t="str">
            <v>cj</v>
          </cell>
          <cell r="D111">
            <v>175</v>
          </cell>
          <cell r="E111" t="str">
            <v>cj</v>
          </cell>
          <cell r="F111">
            <v>175</v>
          </cell>
        </row>
        <row r="112">
          <cell r="A112" t="str">
            <v>M386</v>
          </cell>
          <cell r="B112" t="str">
            <v>Ancoragem p/ cabo 7V D=1/2" STUP</v>
          </cell>
          <cell r="C112" t="str">
            <v>cj</v>
          </cell>
          <cell r="D112">
            <v>209</v>
          </cell>
          <cell r="E112" t="str">
            <v>cj</v>
          </cell>
          <cell r="F112">
            <v>209</v>
          </cell>
        </row>
        <row r="113">
          <cell r="A113" t="str">
            <v>M387</v>
          </cell>
          <cell r="B113" t="str">
            <v>Ancoragem p/ cabo 12V D=1/2" STUP</v>
          </cell>
          <cell r="C113" t="str">
            <v>cj</v>
          </cell>
          <cell r="D113">
            <v>415</v>
          </cell>
          <cell r="E113" t="str">
            <v>cj</v>
          </cell>
          <cell r="F113">
            <v>415</v>
          </cell>
        </row>
        <row r="114">
          <cell r="A114" t="str">
            <v>M390</v>
          </cell>
          <cell r="B114" t="str">
            <v>Porca de ancoragem D=32mm</v>
          </cell>
          <cell r="C114" t="str">
            <v>un</v>
          </cell>
          <cell r="D114">
            <v>14.3</v>
          </cell>
          <cell r="E114" t="str">
            <v>un</v>
          </cell>
          <cell r="F114">
            <v>14.3</v>
          </cell>
        </row>
        <row r="115">
          <cell r="A115" t="str">
            <v>M391</v>
          </cell>
          <cell r="B115" t="str">
            <v>Contra porca h=35mm D=32mm</v>
          </cell>
          <cell r="C115" t="str">
            <v>un</v>
          </cell>
          <cell r="D115">
            <v>10.45</v>
          </cell>
          <cell r="E115" t="str">
            <v>un</v>
          </cell>
          <cell r="F115">
            <v>10.45</v>
          </cell>
        </row>
        <row r="116">
          <cell r="A116" t="str">
            <v>M392</v>
          </cell>
          <cell r="B116" t="str">
            <v>Aço ST 85/105 D=32mm</v>
          </cell>
          <cell r="C116" t="str">
            <v>m</v>
          </cell>
          <cell r="D116">
            <v>21.52</v>
          </cell>
          <cell r="E116" t="str">
            <v>m</v>
          </cell>
          <cell r="F116">
            <v>21.52</v>
          </cell>
        </row>
        <row r="117">
          <cell r="A117" t="str">
            <v>M393</v>
          </cell>
          <cell r="B117" t="str">
            <v>Placa de ancoragem - 200x200x38mm</v>
          </cell>
          <cell r="C117" t="str">
            <v>un</v>
          </cell>
          <cell r="D117">
            <v>48.3</v>
          </cell>
          <cell r="E117" t="str">
            <v>un</v>
          </cell>
          <cell r="F117">
            <v>48.3</v>
          </cell>
        </row>
        <row r="118">
          <cell r="A118" t="str">
            <v>M394</v>
          </cell>
          <cell r="B118" t="str">
            <v>Bainha metálica D=38mm</v>
          </cell>
          <cell r="C118" t="str">
            <v>m</v>
          </cell>
          <cell r="D118">
            <v>6</v>
          </cell>
          <cell r="E118" t="str">
            <v>m</v>
          </cell>
          <cell r="F118">
            <v>6</v>
          </cell>
        </row>
        <row r="119">
          <cell r="A119" t="str">
            <v>M395</v>
          </cell>
          <cell r="B119" t="str">
            <v>Bits p/ estabil. e recicl. RR/SS250</v>
          </cell>
          <cell r="C119" t="str">
            <v>un</v>
          </cell>
          <cell r="D119">
            <v>25</v>
          </cell>
          <cell r="E119" t="str">
            <v>un</v>
          </cell>
          <cell r="F119">
            <v>25</v>
          </cell>
        </row>
        <row r="120">
          <cell r="A120" t="str">
            <v>M396</v>
          </cell>
          <cell r="B120" t="str">
            <v>Porta dente p/ est. e rec. RR/SS250</v>
          </cell>
          <cell r="C120" t="str">
            <v>un</v>
          </cell>
          <cell r="D120">
            <v>161.83000000000001</v>
          </cell>
          <cell r="E120" t="str">
            <v>un</v>
          </cell>
          <cell r="F120">
            <v>161.83000000000001</v>
          </cell>
        </row>
        <row r="121">
          <cell r="A121" t="str">
            <v>M397</v>
          </cell>
          <cell r="B121" t="str">
            <v>Dente de corte para equip. recicl.</v>
          </cell>
          <cell r="C121" t="str">
            <v>un</v>
          </cell>
          <cell r="D121">
            <v>40.950000000000003</v>
          </cell>
          <cell r="E121" t="str">
            <v>un</v>
          </cell>
          <cell r="F121">
            <v>40.950000000000003</v>
          </cell>
        </row>
        <row r="122">
          <cell r="A122" t="str">
            <v>M398</v>
          </cell>
          <cell r="B122" t="str">
            <v>Chapa de 8,00 mm</v>
          </cell>
          <cell r="C122" t="str">
            <v>kg</v>
          </cell>
          <cell r="D122">
            <v>0.91</v>
          </cell>
          <cell r="E122" t="str">
            <v>kg</v>
          </cell>
          <cell r="F122">
            <v>0.91</v>
          </cell>
        </row>
        <row r="123">
          <cell r="A123" t="str">
            <v>M401</v>
          </cell>
          <cell r="B123" t="str">
            <v>Pontaletes D=15 cm (tronco p/ esc.)</v>
          </cell>
          <cell r="C123" t="str">
            <v>m</v>
          </cell>
          <cell r="D123">
            <v>1.5</v>
          </cell>
          <cell r="E123" t="str">
            <v>m</v>
          </cell>
          <cell r="F123">
            <v>1.5</v>
          </cell>
        </row>
        <row r="124">
          <cell r="A124" t="str">
            <v>M402</v>
          </cell>
          <cell r="B124" t="str">
            <v>Pontaletes D=20 cm (tronco p/ esc.)</v>
          </cell>
          <cell r="C124" t="str">
            <v>m</v>
          </cell>
          <cell r="D124">
            <v>2</v>
          </cell>
          <cell r="E124" t="str">
            <v>m</v>
          </cell>
          <cell r="F124">
            <v>2</v>
          </cell>
        </row>
        <row r="125">
          <cell r="A125" t="str">
            <v>M403</v>
          </cell>
          <cell r="B125" t="str">
            <v>Mourão madeira H=2,15 m D=9 cm</v>
          </cell>
          <cell r="C125" t="str">
            <v>un</v>
          </cell>
          <cell r="D125">
            <v>4.5</v>
          </cell>
          <cell r="E125" t="str">
            <v>un</v>
          </cell>
          <cell r="F125">
            <v>4.5</v>
          </cell>
        </row>
        <row r="126">
          <cell r="A126" t="str">
            <v>M404</v>
          </cell>
          <cell r="B126" t="str">
            <v>Mourão madeira H=2,50 m D=12 cm</v>
          </cell>
          <cell r="C126" t="str">
            <v>un</v>
          </cell>
          <cell r="D126">
            <v>4.5</v>
          </cell>
          <cell r="E126" t="str">
            <v>un</v>
          </cell>
          <cell r="F126">
            <v>4.5</v>
          </cell>
        </row>
        <row r="127">
          <cell r="A127" t="str">
            <v>M405</v>
          </cell>
          <cell r="B127" t="str">
            <v>Ripas de 2,5 cm x 5,0 cm</v>
          </cell>
          <cell r="C127" t="str">
            <v>m</v>
          </cell>
          <cell r="D127">
            <v>0.39</v>
          </cell>
          <cell r="E127" t="str">
            <v>m</v>
          </cell>
          <cell r="F127">
            <v>0.39</v>
          </cell>
        </row>
        <row r="128">
          <cell r="A128" t="str">
            <v>M406</v>
          </cell>
          <cell r="B128" t="str">
            <v>Caibros de 7,5 cm x 7,5 cm</v>
          </cell>
          <cell r="C128" t="str">
            <v>m</v>
          </cell>
          <cell r="D128">
            <v>3</v>
          </cell>
          <cell r="E128" t="str">
            <v>m</v>
          </cell>
          <cell r="F128">
            <v>3</v>
          </cell>
        </row>
        <row r="129">
          <cell r="A129" t="str">
            <v>M407</v>
          </cell>
          <cell r="B129" t="str">
            <v>Tábua pinho de 1ª 2,5 cm x 15,0 cm</v>
          </cell>
          <cell r="C129" t="str">
            <v>m</v>
          </cell>
          <cell r="D129">
            <v>1.2</v>
          </cell>
          <cell r="E129" t="str">
            <v>m</v>
          </cell>
          <cell r="F129">
            <v>1.2</v>
          </cell>
        </row>
        <row r="130">
          <cell r="A130" t="str">
            <v>M408</v>
          </cell>
          <cell r="B130" t="str">
            <v>Tábua de 5ª 2,5 cm x 30,0 cm</v>
          </cell>
          <cell r="C130" t="str">
            <v>m</v>
          </cell>
          <cell r="D130">
            <v>2.2999999999999998</v>
          </cell>
          <cell r="E130" t="str">
            <v>m</v>
          </cell>
          <cell r="F130">
            <v>2.2999999999999998</v>
          </cell>
        </row>
        <row r="131">
          <cell r="A131" t="str">
            <v>M409</v>
          </cell>
          <cell r="B131" t="str">
            <v>Pranchão de 1ª de 5,0 cm x 30,0 cm</v>
          </cell>
          <cell r="C131" t="str">
            <v>m</v>
          </cell>
          <cell r="D131">
            <v>10</v>
          </cell>
          <cell r="E131" t="str">
            <v>m</v>
          </cell>
          <cell r="F131">
            <v>10</v>
          </cell>
        </row>
        <row r="132">
          <cell r="A132" t="str">
            <v>M410</v>
          </cell>
          <cell r="B132" t="str">
            <v>Compensado resinado de 17 mm</v>
          </cell>
          <cell r="C132" t="str">
            <v>m2</v>
          </cell>
          <cell r="D132">
            <v>10</v>
          </cell>
          <cell r="E132" t="str">
            <v>un</v>
          </cell>
          <cell r="F132">
            <v>24.2</v>
          </cell>
        </row>
        <row r="133">
          <cell r="A133" t="str">
            <v>M411</v>
          </cell>
          <cell r="B133" t="str">
            <v>Compensado plastificado de 17 mm</v>
          </cell>
          <cell r="C133" t="str">
            <v>m2</v>
          </cell>
          <cell r="D133">
            <v>18</v>
          </cell>
          <cell r="E133" t="str">
            <v>un</v>
          </cell>
          <cell r="F133">
            <v>53.46</v>
          </cell>
        </row>
        <row r="134">
          <cell r="A134" t="str">
            <v>M412</v>
          </cell>
          <cell r="B134" t="str">
            <v>Gastalho 10 x 2,0 cm</v>
          </cell>
          <cell r="C134" t="str">
            <v>m</v>
          </cell>
          <cell r="D134">
            <v>1</v>
          </cell>
          <cell r="E134" t="str">
            <v>m</v>
          </cell>
          <cell r="F134">
            <v>1</v>
          </cell>
        </row>
        <row r="135">
          <cell r="A135" t="str">
            <v>M413</v>
          </cell>
          <cell r="B135" t="str">
            <v>Gastalho 10 x 2,5 cm</v>
          </cell>
          <cell r="C135" t="str">
            <v>m</v>
          </cell>
          <cell r="D135">
            <v>0.85</v>
          </cell>
          <cell r="E135" t="str">
            <v>m</v>
          </cell>
          <cell r="F135">
            <v>0.85</v>
          </cell>
        </row>
        <row r="136">
          <cell r="A136" t="str">
            <v>M414</v>
          </cell>
          <cell r="B136" t="str">
            <v>Pranchão 7,5 x 30,0 cm</v>
          </cell>
          <cell r="C136" t="str">
            <v>m</v>
          </cell>
          <cell r="D136">
            <v>13.7</v>
          </cell>
          <cell r="E136" t="str">
            <v>un</v>
          </cell>
          <cell r="F136">
            <v>13.7</v>
          </cell>
        </row>
        <row r="137">
          <cell r="A137" t="str">
            <v>M415</v>
          </cell>
          <cell r="B137" t="str">
            <v>Tábua 2,5 x 22,5 cm</v>
          </cell>
          <cell r="C137" t="str">
            <v>m</v>
          </cell>
          <cell r="D137">
            <v>1.8</v>
          </cell>
          <cell r="E137" t="str">
            <v>un</v>
          </cell>
          <cell r="F137">
            <v>1.8</v>
          </cell>
        </row>
        <row r="138">
          <cell r="A138" t="str">
            <v>M501</v>
          </cell>
          <cell r="B138" t="str">
            <v>Dinamite a 60% (gelatina especial)</v>
          </cell>
          <cell r="C138" t="str">
            <v>kg</v>
          </cell>
          <cell r="D138">
            <v>1.76</v>
          </cell>
          <cell r="E138" t="str">
            <v>kg</v>
          </cell>
          <cell r="F138">
            <v>1.76</v>
          </cell>
        </row>
        <row r="139">
          <cell r="A139" t="str">
            <v>M503</v>
          </cell>
          <cell r="B139" t="str">
            <v>Espoleta comum n. 8</v>
          </cell>
          <cell r="C139" t="str">
            <v>un</v>
          </cell>
          <cell r="D139">
            <v>0.15</v>
          </cell>
          <cell r="E139" t="str">
            <v>un</v>
          </cell>
          <cell r="F139">
            <v>0.15</v>
          </cell>
        </row>
        <row r="140">
          <cell r="A140" t="str">
            <v>M505</v>
          </cell>
          <cell r="B140" t="str">
            <v>Cordel detonante NP 10</v>
          </cell>
          <cell r="C140" t="str">
            <v>m</v>
          </cell>
          <cell r="D140">
            <v>0.28999999999999998</v>
          </cell>
          <cell r="E140" t="str">
            <v>m</v>
          </cell>
          <cell r="F140">
            <v>0.28999999999999998</v>
          </cell>
        </row>
        <row r="141">
          <cell r="A141" t="str">
            <v>M507</v>
          </cell>
          <cell r="B141" t="str">
            <v>Retardador de cordel</v>
          </cell>
          <cell r="C141" t="str">
            <v>un</v>
          </cell>
          <cell r="D141">
            <v>4</v>
          </cell>
          <cell r="E141" t="str">
            <v>un</v>
          </cell>
          <cell r="F141">
            <v>4</v>
          </cell>
        </row>
        <row r="142">
          <cell r="A142" t="str">
            <v>M508</v>
          </cell>
          <cell r="B142" t="str">
            <v>Estopim</v>
          </cell>
          <cell r="C142" t="str">
            <v>m</v>
          </cell>
          <cell r="D142">
            <v>0.28999999999999998</v>
          </cell>
          <cell r="E142" t="str">
            <v>m</v>
          </cell>
          <cell r="F142">
            <v>0.28999999999999998</v>
          </cell>
        </row>
        <row r="143">
          <cell r="A143" t="str">
            <v>M600</v>
          </cell>
          <cell r="B143" t="str">
            <v>Tinta refletiva alquídica p/ 1 ano</v>
          </cell>
          <cell r="C143" t="str">
            <v>l</v>
          </cell>
          <cell r="D143">
            <v>5.5660999999999996</v>
          </cell>
          <cell r="E143" t="str">
            <v>ba</v>
          </cell>
          <cell r="F143">
            <v>100.19</v>
          </cell>
        </row>
        <row r="144">
          <cell r="A144" t="str">
            <v>M601</v>
          </cell>
          <cell r="B144" t="str">
            <v>Tinta refletiva acrílica p/ 2 anos</v>
          </cell>
          <cell r="C144" t="str">
            <v>l</v>
          </cell>
          <cell r="D144">
            <v>6.72</v>
          </cell>
          <cell r="E144" t="str">
            <v>ba</v>
          </cell>
          <cell r="F144">
            <v>120.96</v>
          </cell>
        </row>
        <row r="145">
          <cell r="A145" t="str">
            <v>M602</v>
          </cell>
          <cell r="B145" t="str">
            <v>Adubo NPK (4.14.8)</v>
          </cell>
          <cell r="C145" t="str">
            <v>kg</v>
          </cell>
          <cell r="D145">
            <v>0.5</v>
          </cell>
          <cell r="E145" t="str">
            <v>kg</v>
          </cell>
          <cell r="F145">
            <v>0.5</v>
          </cell>
        </row>
        <row r="146">
          <cell r="A146" t="str">
            <v>M603</v>
          </cell>
          <cell r="B146" t="str">
            <v>Inseticida</v>
          </cell>
          <cell r="C146" t="str">
            <v>l</v>
          </cell>
          <cell r="D146">
            <v>18</v>
          </cell>
          <cell r="E146" t="str">
            <v>l</v>
          </cell>
          <cell r="F146">
            <v>18</v>
          </cell>
        </row>
        <row r="147">
          <cell r="A147" t="str">
            <v>M604</v>
          </cell>
          <cell r="B147" t="str">
            <v>Aditivo plastiment BV-40</v>
          </cell>
          <cell r="C147" t="str">
            <v>kg</v>
          </cell>
          <cell r="D147">
            <v>1.6</v>
          </cell>
          <cell r="E147" t="str">
            <v>tam</v>
          </cell>
          <cell r="F147">
            <v>320</v>
          </cell>
        </row>
        <row r="148">
          <cell r="A148" t="str">
            <v>M605</v>
          </cell>
          <cell r="B148" t="str">
            <v>Cola para tubo PVC</v>
          </cell>
          <cell r="C148" t="str">
            <v>gr</v>
          </cell>
          <cell r="D148">
            <v>1.55E-2</v>
          </cell>
          <cell r="E148" t="str">
            <v>tb</v>
          </cell>
          <cell r="F148">
            <v>1.1599999999999999</v>
          </cell>
        </row>
        <row r="149">
          <cell r="A149" t="str">
            <v>M606</v>
          </cell>
          <cell r="B149" t="str">
            <v>Tinta anti-corrosiva</v>
          </cell>
          <cell r="C149" t="str">
            <v>l</v>
          </cell>
          <cell r="D149">
            <v>6.95</v>
          </cell>
          <cell r="E149" t="str">
            <v>ba</v>
          </cell>
          <cell r="F149">
            <v>125.1</v>
          </cell>
        </row>
        <row r="150">
          <cell r="A150" t="str">
            <v>M607</v>
          </cell>
          <cell r="B150" t="str">
            <v>Óleo de linhaça</v>
          </cell>
          <cell r="C150" t="str">
            <v>l</v>
          </cell>
          <cell r="D150">
            <v>5.4</v>
          </cell>
          <cell r="E150" t="str">
            <v>tam</v>
          </cell>
          <cell r="F150">
            <v>1080</v>
          </cell>
        </row>
        <row r="151">
          <cell r="A151" t="str">
            <v>M608</v>
          </cell>
          <cell r="B151" t="str">
            <v>Detergente</v>
          </cell>
          <cell r="C151" t="str">
            <v>l</v>
          </cell>
          <cell r="D151">
            <v>0.94</v>
          </cell>
          <cell r="E151" t="str">
            <v>ba</v>
          </cell>
          <cell r="F151">
            <v>16.920000000000002</v>
          </cell>
        </row>
        <row r="152">
          <cell r="A152" t="str">
            <v>M609</v>
          </cell>
          <cell r="B152" t="str">
            <v>Tinta esmalte sintético fosco</v>
          </cell>
          <cell r="C152" t="str">
            <v>l</v>
          </cell>
          <cell r="D152">
            <v>7.78</v>
          </cell>
          <cell r="E152" t="str">
            <v>ba</v>
          </cell>
          <cell r="F152">
            <v>140.04</v>
          </cell>
        </row>
        <row r="153">
          <cell r="A153" t="str">
            <v>M610</v>
          </cell>
          <cell r="B153" t="str">
            <v>Pintura epóxica - barra D= 32mm</v>
          </cell>
          <cell r="C153" t="str">
            <v>m</v>
          </cell>
          <cell r="D153">
            <v>3.67</v>
          </cell>
          <cell r="E153" t="str">
            <v>m</v>
          </cell>
          <cell r="F153">
            <v>3.67</v>
          </cell>
        </row>
        <row r="154">
          <cell r="A154" t="str">
            <v>M611</v>
          </cell>
          <cell r="B154" t="str">
            <v>Redutor tipo 2002 prim. qualidade</v>
          </cell>
          <cell r="C154" t="str">
            <v>l</v>
          </cell>
          <cell r="D154">
            <v>3.2669999999999999</v>
          </cell>
          <cell r="E154" t="str">
            <v>l</v>
          </cell>
          <cell r="F154">
            <v>3.27</v>
          </cell>
        </row>
        <row r="155">
          <cell r="A155" t="str">
            <v>M612</v>
          </cell>
          <cell r="B155" t="str">
            <v>Lixa para ferro n. 100</v>
          </cell>
          <cell r="C155" t="str">
            <v>un</v>
          </cell>
          <cell r="D155">
            <v>0.75</v>
          </cell>
          <cell r="E155" t="str">
            <v>un</v>
          </cell>
          <cell r="F155">
            <v>0.75</v>
          </cell>
        </row>
        <row r="156">
          <cell r="A156" t="str">
            <v>M613</v>
          </cell>
          <cell r="B156" t="str">
            <v>Base de resina alquídica (primer)</v>
          </cell>
          <cell r="C156" t="str">
            <v>l</v>
          </cell>
          <cell r="D156">
            <v>4.88</v>
          </cell>
          <cell r="E156" t="str">
            <v>l</v>
          </cell>
          <cell r="F156">
            <v>4.88</v>
          </cell>
        </row>
        <row r="157">
          <cell r="A157" t="str">
            <v>M615</v>
          </cell>
          <cell r="B157" t="str">
            <v>Microesferas PRE-MIX</v>
          </cell>
          <cell r="C157" t="str">
            <v>kg</v>
          </cell>
          <cell r="D157">
            <v>2.3759999999999999</v>
          </cell>
          <cell r="E157" t="str">
            <v>kg</v>
          </cell>
          <cell r="F157">
            <v>2.38</v>
          </cell>
        </row>
        <row r="158">
          <cell r="A158" t="str">
            <v>M616</v>
          </cell>
          <cell r="B158" t="str">
            <v>Microesferas DROP-ON</v>
          </cell>
          <cell r="C158" t="str">
            <v>kg</v>
          </cell>
          <cell r="D158">
            <v>2.379</v>
          </cell>
          <cell r="E158" t="str">
            <v>kg</v>
          </cell>
          <cell r="F158">
            <v>2.38</v>
          </cell>
        </row>
        <row r="159">
          <cell r="A159" t="str">
            <v>M617</v>
          </cell>
          <cell r="B159" t="str">
            <v>Massa termoplástica para extrusão</v>
          </cell>
          <cell r="C159" t="str">
            <v>kg</v>
          </cell>
          <cell r="D159">
            <v>2.97</v>
          </cell>
          <cell r="E159" t="str">
            <v>kg</v>
          </cell>
          <cell r="F159">
            <v>2.97</v>
          </cell>
        </row>
        <row r="160">
          <cell r="A160" t="str">
            <v>M618</v>
          </cell>
          <cell r="B160" t="str">
            <v>Massa termoplástica para aspersão</v>
          </cell>
          <cell r="C160" t="str">
            <v>kg</v>
          </cell>
          <cell r="D160">
            <v>3.5089999999999999</v>
          </cell>
          <cell r="E160" t="str">
            <v>kg</v>
          </cell>
          <cell r="F160">
            <v>3.51</v>
          </cell>
        </row>
        <row r="161">
          <cell r="A161" t="str">
            <v>M619</v>
          </cell>
          <cell r="B161" t="str">
            <v>Cola poliester</v>
          </cell>
          <cell r="C161" t="str">
            <v>kg</v>
          </cell>
          <cell r="D161">
            <v>6.9</v>
          </cell>
          <cell r="E161" t="str">
            <v>kg</v>
          </cell>
          <cell r="F161">
            <v>6.9</v>
          </cell>
        </row>
        <row r="162">
          <cell r="A162" t="str">
            <v>M620</v>
          </cell>
          <cell r="B162" t="str">
            <v>Protetor de cura do concreto</v>
          </cell>
          <cell r="C162" t="str">
            <v>kg</v>
          </cell>
          <cell r="D162">
            <v>3.6246999999999998</v>
          </cell>
          <cell r="E162" t="str">
            <v>tam</v>
          </cell>
          <cell r="F162">
            <v>652.45000000000005</v>
          </cell>
        </row>
        <row r="163">
          <cell r="A163" t="str">
            <v>M621</v>
          </cell>
          <cell r="B163" t="str">
            <v>Desmoldante</v>
          </cell>
          <cell r="C163" t="str">
            <v>kg</v>
          </cell>
          <cell r="D163">
            <v>3.1371000000000002</v>
          </cell>
          <cell r="E163" t="str">
            <v>tam</v>
          </cell>
          <cell r="F163">
            <v>693.3</v>
          </cell>
        </row>
        <row r="164">
          <cell r="A164" t="str">
            <v>M622</v>
          </cell>
          <cell r="B164" t="str">
            <v>Interplast N</v>
          </cell>
          <cell r="C164" t="str">
            <v>kg</v>
          </cell>
          <cell r="D164">
            <v>4.7584999999999997</v>
          </cell>
          <cell r="E164" t="str">
            <v>sc</v>
          </cell>
          <cell r="F164">
            <v>95.17</v>
          </cell>
        </row>
        <row r="165">
          <cell r="A165" t="str">
            <v>M623</v>
          </cell>
          <cell r="B165" t="str">
            <v>Gás propano</v>
          </cell>
          <cell r="C165" t="str">
            <v>kg</v>
          </cell>
          <cell r="D165">
            <v>2.2400000000000002</v>
          </cell>
          <cell r="E165" t="str">
            <v>kg</v>
          </cell>
          <cell r="F165">
            <v>2.2400000000000002</v>
          </cell>
        </row>
        <row r="166">
          <cell r="A166" t="str">
            <v>M624</v>
          </cell>
          <cell r="B166" t="str">
            <v>Tinta para pré-marcação</v>
          </cell>
          <cell r="C166" t="str">
            <v>l</v>
          </cell>
          <cell r="D166">
            <v>6.2</v>
          </cell>
          <cell r="E166" t="str">
            <v>l</v>
          </cell>
          <cell r="F166">
            <v>6.2</v>
          </cell>
        </row>
        <row r="167">
          <cell r="A167" t="str">
            <v>M625</v>
          </cell>
          <cell r="B167" t="str">
            <v>Acetileno</v>
          </cell>
          <cell r="C167" t="str">
            <v>m3</v>
          </cell>
          <cell r="D167">
            <v>18.190000000000001</v>
          </cell>
          <cell r="E167" t="str">
            <v>m3</v>
          </cell>
          <cell r="F167">
            <v>18.190000000000001</v>
          </cell>
        </row>
        <row r="168">
          <cell r="A168" t="str">
            <v>M626</v>
          </cell>
          <cell r="B168" t="str">
            <v>Oxigênio</v>
          </cell>
          <cell r="C168" t="str">
            <v>m3</v>
          </cell>
          <cell r="D168">
            <v>7.2880000000000003</v>
          </cell>
          <cell r="E168" t="str">
            <v>m3</v>
          </cell>
          <cell r="F168">
            <v>7.29</v>
          </cell>
        </row>
        <row r="169">
          <cell r="A169" t="str">
            <v>M700</v>
          </cell>
          <cell r="B169" t="str">
            <v>Tijolo comum maciço (5,5x9x19) cm</v>
          </cell>
          <cell r="C169" t="str">
            <v>un</v>
          </cell>
          <cell r="D169">
            <v>0.14000000000000001</v>
          </cell>
          <cell r="E169" t="str">
            <v>mlh</v>
          </cell>
          <cell r="F169">
            <v>140</v>
          </cell>
        </row>
        <row r="170">
          <cell r="A170" t="str">
            <v>M702</v>
          </cell>
          <cell r="B170" t="str">
            <v>Cal hidratada</v>
          </cell>
          <cell r="C170" t="str">
            <v>kg</v>
          </cell>
          <cell r="D170">
            <v>0.12</v>
          </cell>
          <cell r="E170" t="str">
            <v>sc</v>
          </cell>
          <cell r="F170">
            <v>2.4</v>
          </cell>
        </row>
        <row r="171">
          <cell r="A171" t="str">
            <v>M703</v>
          </cell>
          <cell r="B171" t="str">
            <v>Tijolo 20 x 30 cm</v>
          </cell>
          <cell r="C171" t="str">
            <v>un</v>
          </cell>
          <cell r="D171">
            <v>0.1</v>
          </cell>
          <cell r="E171" t="str">
            <v>mlh</v>
          </cell>
          <cell r="F171">
            <v>100</v>
          </cell>
        </row>
        <row r="172">
          <cell r="A172" t="str">
            <v>M704</v>
          </cell>
          <cell r="B172" t="str">
            <v>Areia lavada</v>
          </cell>
          <cell r="C172" t="str">
            <v>m3</v>
          </cell>
          <cell r="D172">
            <v>6</v>
          </cell>
          <cell r="E172" t="str">
            <v>m3</v>
          </cell>
          <cell r="F172">
            <v>6</v>
          </cell>
        </row>
        <row r="173">
          <cell r="A173" t="str">
            <v>M705</v>
          </cell>
          <cell r="B173" t="str">
            <v>Pó de pedra</v>
          </cell>
          <cell r="C173" t="str">
            <v>m3</v>
          </cell>
          <cell r="D173">
            <v>8</v>
          </cell>
          <cell r="E173" t="str">
            <v>m3</v>
          </cell>
          <cell r="F173">
            <v>8</v>
          </cell>
        </row>
        <row r="174">
          <cell r="A174" t="str">
            <v>M709</v>
          </cell>
          <cell r="B174" t="str">
            <v>Brita corrida</v>
          </cell>
          <cell r="C174" t="str">
            <v>m3</v>
          </cell>
          <cell r="D174">
            <v>18</v>
          </cell>
          <cell r="E174" t="str">
            <v>m3</v>
          </cell>
          <cell r="F174">
            <v>18</v>
          </cell>
        </row>
        <row r="175">
          <cell r="A175" t="str">
            <v>M710</v>
          </cell>
          <cell r="B175" t="str">
            <v>Pedra de mão</v>
          </cell>
          <cell r="C175" t="str">
            <v>m3</v>
          </cell>
          <cell r="D175">
            <v>15</v>
          </cell>
          <cell r="E175" t="str">
            <v>m3</v>
          </cell>
          <cell r="F175">
            <v>15</v>
          </cell>
        </row>
        <row r="176">
          <cell r="A176" t="str">
            <v>M715</v>
          </cell>
          <cell r="B176" t="str">
            <v>Pó calcário dolomítico</v>
          </cell>
          <cell r="C176" t="str">
            <v>kg</v>
          </cell>
          <cell r="D176">
            <v>0.08</v>
          </cell>
          <cell r="E176" t="str">
            <v>kg</v>
          </cell>
          <cell r="F176">
            <v>0.08</v>
          </cell>
        </row>
        <row r="177">
          <cell r="A177" t="str">
            <v>M901</v>
          </cell>
          <cell r="B177" t="str">
            <v>Aparelho de apoio neoprene fretado</v>
          </cell>
          <cell r="C177" t="str">
            <v>dm3</v>
          </cell>
          <cell r="D177">
            <v>62.95</v>
          </cell>
          <cell r="E177" t="str">
            <v>dm3</v>
          </cell>
          <cell r="F177">
            <v>62.95</v>
          </cell>
        </row>
        <row r="178">
          <cell r="A178" t="str">
            <v>M902</v>
          </cell>
          <cell r="B178" t="str">
            <v>Tubo de PVC D=75 mm</v>
          </cell>
          <cell r="C178" t="str">
            <v>m</v>
          </cell>
          <cell r="D178">
            <v>2.57</v>
          </cell>
          <cell r="E178" t="str">
            <v>vr</v>
          </cell>
          <cell r="F178">
            <v>15.42</v>
          </cell>
        </row>
        <row r="179">
          <cell r="A179" t="str">
            <v>M903</v>
          </cell>
          <cell r="B179" t="str">
            <v>Manta sintética (Bidim) OP-20</v>
          </cell>
          <cell r="C179" t="str">
            <v>m2</v>
          </cell>
          <cell r="D179">
            <v>3.15</v>
          </cell>
          <cell r="E179" t="str">
            <v>m2</v>
          </cell>
          <cell r="F179">
            <v>3.15</v>
          </cell>
        </row>
        <row r="180">
          <cell r="A180" t="str">
            <v>M904</v>
          </cell>
          <cell r="B180" t="str">
            <v>Manta sintética (Bidim) OP-30</v>
          </cell>
          <cell r="C180" t="str">
            <v>m2</v>
          </cell>
          <cell r="D180">
            <v>2.95</v>
          </cell>
          <cell r="E180" t="str">
            <v>m2</v>
          </cell>
          <cell r="F180">
            <v>2.95</v>
          </cell>
        </row>
        <row r="181">
          <cell r="A181" t="str">
            <v>M905</v>
          </cell>
          <cell r="B181" t="str">
            <v>Filler</v>
          </cell>
          <cell r="C181" t="str">
            <v>kg</v>
          </cell>
          <cell r="D181">
            <v>0.06</v>
          </cell>
          <cell r="E181" t="str">
            <v>kg</v>
          </cell>
          <cell r="F181">
            <v>0.06</v>
          </cell>
        </row>
        <row r="182">
          <cell r="A182" t="str">
            <v>M906</v>
          </cell>
          <cell r="B182" t="str">
            <v>Sementes p/ hidrossemeadura</v>
          </cell>
          <cell r="C182" t="str">
            <v>kg</v>
          </cell>
          <cell r="D182">
            <v>12.5</v>
          </cell>
          <cell r="E182" t="str">
            <v>kg</v>
          </cell>
          <cell r="F182">
            <v>12.5</v>
          </cell>
        </row>
        <row r="183">
          <cell r="A183" t="str">
            <v>M907</v>
          </cell>
          <cell r="B183" t="str">
            <v>Adubo orgânico</v>
          </cell>
          <cell r="C183" t="str">
            <v>kg</v>
          </cell>
          <cell r="D183">
            <v>0.23</v>
          </cell>
          <cell r="E183" t="str">
            <v>t</v>
          </cell>
          <cell r="F183">
            <v>230</v>
          </cell>
        </row>
        <row r="184">
          <cell r="A184" t="str">
            <v>M908</v>
          </cell>
          <cell r="B184" t="str">
            <v>Eletrodo p/ solda eletr. OK 46.00</v>
          </cell>
          <cell r="C184" t="str">
            <v>kg</v>
          </cell>
          <cell r="D184">
            <v>4.4000000000000004</v>
          </cell>
          <cell r="E184" t="str">
            <v>kg</v>
          </cell>
          <cell r="F184">
            <v>4.4000000000000004</v>
          </cell>
        </row>
        <row r="185">
          <cell r="A185" t="str">
            <v>M909</v>
          </cell>
          <cell r="B185" t="str">
            <v>Tubo de PVC perfurado D=50 mm</v>
          </cell>
          <cell r="C185" t="str">
            <v>m</v>
          </cell>
          <cell r="D185">
            <v>1.9</v>
          </cell>
          <cell r="E185" t="str">
            <v>vr</v>
          </cell>
          <cell r="F185">
            <v>11.4</v>
          </cell>
        </row>
        <row r="186">
          <cell r="A186" t="str">
            <v>M910</v>
          </cell>
          <cell r="B186" t="str">
            <v>Tubo de PVC rígido D=50 mm</v>
          </cell>
          <cell r="C186" t="str">
            <v>m</v>
          </cell>
          <cell r="D186">
            <v>2.98</v>
          </cell>
          <cell r="E186" t="str">
            <v>vr</v>
          </cell>
          <cell r="F186">
            <v>17.88</v>
          </cell>
        </row>
        <row r="187">
          <cell r="A187" t="str">
            <v>M911</v>
          </cell>
          <cell r="B187" t="str">
            <v>Tubo de PVC D=100 mm</v>
          </cell>
          <cell r="C187" t="str">
            <v>m</v>
          </cell>
          <cell r="D187">
            <v>3.2</v>
          </cell>
          <cell r="E187" t="str">
            <v>vr</v>
          </cell>
          <cell r="F187">
            <v>19.2</v>
          </cell>
        </row>
        <row r="188">
          <cell r="A188" t="str">
            <v>M920</v>
          </cell>
          <cell r="B188" t="str">
            <v>Meio tubo de concreto D=40 cm</v>
          </cell>
          <cell r="C188" t="str">
            <v>m</v>
          </cell>
          <cell r="D188">
            <v>14</v>
          </cell>
          <cell r="E188" t="str">
            <v>m</v>
          </cell>
          <cell r="F188">
            <v>14</v>
          </cell>
        </row>
        <row r="189">
          <cell r="A189" t="str">
            <v>M930</v>
          </cell>
          <cell r="B189" t="str">
            <v>Gabião caixa 2x1x1m galvanizado</v>
          </cell>
          <cell r="C189" t="str">
            <v>un</v>
          </cell>
          <cell r="D189">
            <v>88.5</v>
          </cell>
          <cell r="E189" t="str">
            <v>un</v>
          </cell>
          <cell r="F189">
            <v>88.5</v>
          </cell>
        </row>
        <row r="190">
          <cell r="A190" t="str">
            <v>M935</v>
          </cell>
          <cell r="B190" t="str">
            <v>Terra arm. ECE - greide 0&lt;h&lt;6m</v>
          </cell>
          <cell r="C190" t="str">
            <v>m2</v>
          </cell>
          <cell r="D190">
            <v>86.67</v>
          </cell>
          <cell r="E190" t="str">
            <v>m2</v>
          </cell>
          <cell r="F190">
            <v>86.67</v>
          </cell>
        </row>
        <row r="191">
          <cell r="A191" t="str">
            <v>M936</v>
          </cell>
          <cell r="B191" t="str">
            <v>Terra arm. ECE - greide 6&lt;h&lt;9m</v>
          </cell>
          <cell r="C191" t="str">
            <v>m2</v>
          </cell>
          <cell r="D191">
            <v>111.85</v>
          </cell>
          <cell r="E191" t="str">
            <v>m2</v>
          </cell>
          <cell r="F191">
            <v>111.85</v>
          </cell>
        </row>
        <row r="192">
          <cell r="A192" t="str">
            <v>M937</v>
          </cell>
          <cell r="B192" t="str">
            <v>Terra arm. ECE - greide 9&lt;h&lt;12m</v>
          </cell>
          <cell r="C192" t="str">
            <v>m2</v>
          </cell>
          <cell r="D192">
            <v>162.96</v>
          </cell>
          <cell r="E192" t="str">
            <v>m2</v>
          </cell>
          <cell r="F192">
            <v>162.96</v>
          </cell>
        </row>
        <row r="193">
          <cell r="A193" t="str">
            <v>M938</v>
          </cell>
          <cell r="B193" t="str">
            <v>Terra arm. ECE- pé talude 0&lt;h&lt;6m</v>
          </cell>
          <cell r="C193" t="str">
            <v>m2</v>
          </cell>
          <cell r="D193">
            <v>99.26</v>
          </cell>
          <cell r="E193" t="str">
            <v>m2</v>
          </cell>
          <cell r="F193">
            <v>99.26</v>
          </cell>
        </row>
        <row r="194">
          <cell r="A194" t="str">
            <v>M939</v>
          </cell>
          <cell r="B194" t="str">
            <v>Terra arm. ECE- pé talude 6&lt;h&lt;9m</v>
          </cell>
          <cell r="C194" t="str">
            <v>m2</v>
          </cell>
          <cell r="D194">
            <v>137.04</v>
          </cell>
          <cell r="E194" t="str">
            <v>m2</v>
          </cell>
          <cell r="F194">
            <v>137.04</v>
          </cell>
        </row>
        <row r="195">
          <cell r="A195" t="str">
            <v>M940</v>
          </cell>
          <cell r="B195" t="str">
            <v>Terra arm. ECE- pé talude 9&lt;h&lt;12m</v>
          </cell>
          <cell r="C195" t="str">
            <v>m2</v>
          </cell>
          <cell r="D195">
            <v>199.26</v>
          </cell>
          <cell r="E195" t="str">
            <v>m2</v>
          </cell>
          <cell r="F195">
            <v>199.26</v>
          </cell>
        </row>
        <row r="196">
          <cell r="A196" t="str">
            <v>M941</v>
          </cell>
          <cell r="B196" t="str">
            <v>Terra arm. ECE-enc. portante 0&lt;h&lt;6m</v>
          </cell>
          <cell r="C196" t="str">
            <v>m2</v>
          </cell>
          <cell r="D196">
            <v>173.33</v>
          </cell>
          <cell r="E196" t="str">
            <v>m2</v>
          </cell>
          <cell r="F196">
            <v>173.33</v>
          </cell>
        </row>
        <row r="197">
          <cell r="A197" t="str">
            <v>M942</v>
          </cell>
          <cell r="B197" t="str">
            <v>Terra arm. ECE-enc. portante 6&lt;h&lt;9m</v>
          </cell>
          <cell r="C197" t="str">
            <v>m2</v>
          </cell>
          <cell r="D197">
            <v>223.7</v>
          </cell>
          <cell r="E197" t="str">
            <v>m2</v>
          </cell>
          <cell r="F197">
            <v>223.7</v>
          </cell>
        </row>
        <row r="198">
          <cell r="A198" t="str">
            <v>M945</v>
          </cell>
          <cell r="B198" t="str">
            <v>Haste para perfuratriz de esteira</v>
          </cell>
          <cell r="C198" t="str">
            <v>un</v>
          </cell>
          <cell r="D198">
            <v>470</v>
          </cell>
          <cell r="E198" t="str">
            <v>un</v>
          </cell>
          <cell r="F198">
            <v>470</v>
          </cell>
        </row>
        <row r="199">
          <cell r="A199" t="str">
            <v>M946</v>
          </cell>
          <cell r="B199" t="str">
            <v>Luva para perfuratriz de esteira</v>
          </cell>
          <cell r="C199" t="str">
            <v>un</v>
          </cell>
          <cell r="D199">
            <v>103</v>
          </cell>
          <cell r="E199" t="str">
            <v>un</v>
          </cell>
          <cell r="F199">
            <v>103</v>
          </cell>
        </row>
        <row r="200">
          <cell r="A200" t="str">
            <v>M947</v>
          </cell>
          <cell r="B200" t="str">
            <v>Punho para perfuratriz de esteira</v>
          </cell>
          <cell r="C200" t="str">
            <v>un</v>
          </cell>
          <cell r="D200">
            <v>301.51</v>
          </cell>
          <cell r="E200" t="str">
            <v>un</v>
          </cell>
          <cell r="F200">
            <v>301.51</v>
          </cell>
        </row>
        <row r="201">
          <cell r="A201" t="str">
            <v>M948</v>
          </cell>
          <cell r="B201" t="str">
            <v>Coroa para perfuratriz de esteira</v>
          </cell>
          <cell r="C201" t="str">
            <v>un</v>
          </cell>
          <cell r="D201">
            <v>490</v>
          </cell>
          <cell r="E201" t="str">
            <v>un</v>
          </cell>
          <cell r="F201">
            <v>490</v>
          </cell>
        </row>
        <row r="202">
          <cell r="A202" t="str">
            <v>M949</v>
          </cell>
          <cell r="B202" t="str">
            <v>Disco diam. p/ máq. de disco 48kW</v>
          </cell>
          <cell r="C202" t="str">
            <v>un</v>
          </cell>
          <cell r="D202">
            <v>589</v>
          </cell>
          <cell r="E202" t="str">
            <v>un</v>
          </cell>
          <cell r="F202">
            <v>589</v>
          </cell>
        </row>
        <row r="203">
          <cell r="A203" t="str">
            <v>M950</v>
          </cell>
          <cell r="B203" t="str">
            <v>Coroa de diamante linha NX</v>
          </cell>
          <cell r="C203" t="str">
            <v>un</v>
          </cell>
          <cell r="D203">
            <v>285.12</v>
          </cell>
          <cell r="E203" t="str">
            <v>un</v>
          </cell>
          <cell r="F203">
            <v>285.12</v>
          </cell>
        </row>
        <row r="204">
          <cell r="A204" t="str">
            <v>M951</v>
          </cell>
          <cell r="B204" t="str">
            <v>Calibrador de diamante linha NX</v>
          </cell>
          <cell r="C204" t="str">
            <v>un</v>
          </cell>
          <cell r="D204">
            <v>293.76</v>
          </cell>
          <cell r="E204" t="str">
            <v>un</v>
          </cell>
          <cell r="F204">
            <v>293.76</v>
          </cell>
        </row>
        <row r="205">
          <cell r="A205" t="str">
            <v>M952</v>
          </cell>
          <cell r="B205" t="str">
            <v>Mola comum linha NX</v>
          </cell>
          <cell r="C205" t="str">
            <v>un</v>
          </cell>
          <cell r="D205">
            <v>16.2</v>
          </cell>
          <cell r="E205" t="str">
            <v>un</v>
          </cell>
          <cell r="F205">
            <v>16.2</v>
          </cell>
        </row>
        <row r="206">
          <cell r="A206" t="str">
            <v>M953</v>
          </cell>
          <cell r="B206" t="str">
            <v>Barrilete simples linha NX</v>
          </cell>
          <cell r="C206" t="str">
            <v>un</v>
          </cell>
          <cell r="D206">
            <v>142.56</v>
          </cell>
          <cell r="E206" t="str">
            <v>un</v>
          </cell>
          <cell r="F206">
            <v>142.56</v>
          </cell>
        </row>
        <row r="207">
          <cell r="A207" t="str">
            <v>M954</v>
          </cell>
          <cell r="B207" t="str">
            <v>Haste paredes paraleleas c/ niples</v>
          </cell>
          <cell r="C207" t="str">
            <v>un</v>
          </cell>
          <cell r="D207">
            <v>176.04</v>
          </cell>
          <cell r="E207" t="str">
            <v>un</v>
          </cell>
          <cell r="F207">
            <v>176.04</v>
          </cell>
        </row>
        <row r="208">
          <cell r="A208" t="str">
            <v>M955</v>
          </cell>
          <cell r="B208" t="str">
            <v>Coroa de widia linha NX</v>
          </cell>
          <cell r="C208" t="str">
            <v>un</v>
          </cell>
          <cell r="D208">
            <v>76.680000000000007</v>
          </cell>
          <cell r="E208" t="str">
            <v>un</v>
          </cell>
          <cell r="F208">
            <v>76.680000000000007</v>
          </cell>
        </row>
        <row r="209">
          <cell r="A209" t="str">
            <v>M956</v>
          </cell>
          <cell r="B209" t="str">
            <v>Sapata de widia linha NX</v>
          </cell>
          <cell r="C209" t="str">
            <v>un</v>
          </cell>
          <cell r="D209">
            <v>70.2</v>
          </cell>
          <cell r="E209" t="str">
            <v>un</v>
          </cell>
          <cell r="F209">
            <v>70.2</v>
          </cell>
        </row>
        <row r="210">
          <cell r="A210" t="str">
            <v>M957</v>
          </cell>
          <cell r="B210" t="str">
            <v>Revestimento c/ conector linha NX</v>
          </cell>
          <cell r="C210" t="str">
            <v>un</v>
          </cell>
          <cell r="D210">
            <v>108</v>
          </cell>
          <cell r="E210" t="str">
            <v>un</v>
          </cell>
          <cell r="F210">
            <v>108</v>
          </cell>
        </row>
        <row r="211">
          <cell r="A211" t="str">
            <v>M958</v>
          </cell>
          <cell r="B211" t="str">
            <v>Calibrador de widia simples linh NX</v>
          </cell>
          <cell r="C211" t="str">
            <v>un</v>
          </cell>
          <cell r="D211">
            <v>76.680000000000007</v>
          </cell>
          <cell r="E211" t="str">
            <v>un</v>
          </cell>
          <cell r="F211">
            <v>76.680000000000007</v>
          </cell>
        </row>
        <row r="212">
          <cell r="A212" t="str">
            <v>M960</v>
          </cell>
          <cell r="B212" t="str">
            <v>Fio de nylon n. 40</v>
          </cell>
          <cell r="C212" t="str">
            <v>m</v>
          </cell>
          <cell r="D212">
            <v>0.03</v>
          </cell>
          <cell r="E212" t="str">
            <v>rl</v>
          </cell>
          <cell r="F212">
            <v>3</v>
          </cell>
        </row>
        <row r="213">
          <cell r="A213" t="str">
            <v>M969</v>
          </cell>
          <cell r="B213" t="str">
            <v>Película refletiva lentes expostas</v>
          </cell>
          <cell r="C213" t="str">
            <v>m2</v>
          </cell>
          <cell r="D213">
            <v>71.53</v>
          </cell>
          <cell r="E213" t="str">
            <v>m2</v>
          </cell>
          <cell r="F213">
            <v>71.53</v>
          </cell>
        </row>
        <row r="214">
          <cell r="A214" t="str">
            <v>M970</v>
          </cell>
          <cell r="B214" t="str">
            <v>Película refletiva lentes inclusas</v>
          </cell>
          <cell r="C214" t="str">
            <v>m2</v>
          </cell>
          <cell r="D214">
            <v>69.31</v>
          </cell>
          <cell r="E214" t="str">
            <v>m2</v>
          </cell>
          <cell r="F214">
            <v>69.31</v>
          </cell>
        </row>
        <row r="215">
          <cell r="A215" t="str">
            <v>M971</v>
          </cell>
          <cell r="B215" t="str">
            <v>Dispositivo anti-ofuscante</v>
          </cell>
          <cell r="C215" t="str">
            <v>m</v>
          </cell>
          <cell r="D215">
            <v>52</v>
          </cell>
          <cell r="E215" t="str">
            <v>m</v>
          </cell>
          <cell r="F215">
            <v>52</v>
          </cell>
        </row>
        <row r="216">
          <cell r="A216" t="str">
            <v>M972</v>
          </cell>
          <cell r="B216" t="str">
            <v>Tacha refletiva monodirecional</v>
          </cell>
          <cell r="C216" t="str">
            <v>un</v>
          </cell>
          <cell r="D216">
            <v>3.8</v>
          </cell>
          <cell r="E216" t="str">
            <v>un</v>
          </cell>
          <cell r="F216">
            <v>3.8</v>
          </cell>
        </row>
        <row r="217">
          <cell r="A217" t="str">
            <v>M973</v>
          </cell>
          <cell r="B217" t="str">
            <v>Tacha refletiva bidirecional</v>
          </cell>
          <cell r="C217" t="str">
            <v>un</v>
          </cell>
          <cell r="D217">
            <v>4.2</v>
          </cell>
          <cell r="E217" t="str">
            <v>un</v>
          </cell>
          <cell r="F217">
            <v>4.2</v>
          </cell>
        </row>
        <row r="218">
          <cell r="A218" t="str">
            <v>M974</v>
          </cell>
          <cell r="B218" t="str">
            <v>Tachão refletivo monodirecional</v>
          </cell>
          <cell r="C218" t="str">
            <v>un</v>
          </cell>
          <cell r="D218">
            <v>9.5</v>
          </cell>
          <cell r="E218" t="str">
            <v>un</v>
          </cell>
          <cell r="F218">
            <v>9.5</v>
          </cell>
        </row>
        <row r="219">
          <cell r="A219" t="str">
            <v>M975</v>
          </cell>
          <cell r="B219" t="str">
            <v>Tachão refletivo bidirecional</v>
          </cell>
          <cell r="C219" t="str">
            <v>un</v>
          </cell>
          <cell r="D219">
            <v>10.5</v>
          </cell>
          <cell r="E219" t="str">
            <v>un</v>
          </cell>
          <cell r="F219">
            <v>10.5</v>
          </cell>
        </row>
        <row r="220">
          <cell r="A220" t="str">
            <v>M976</v>
          </cell>
          <cell r="B220" t="str">
            <v>Baguete limitador de polietileno</v>
          </cell>
          <cell r="C220" t="str">
            <v>m</v>
          </cell>
          <cell r="D220">
            <v>0.56000000000000005</v>
          </cell>
          <cell r="E220" t="str">
            <v>m</v>
          </cell>
          <cell r="F220">
            <v>0.56000000000000005</v>
          </cell>
        </row>
        <row r="221">
          <cell r="A221" t="str">
            <v>M977</v>
          </cell>
          <cell r="B221" t="str">
            <v>Selante asfáltico polimerizado</v>
          </cell>
          <cell r="C221" t="str">
            <v>l</v>
          </cell>
          <cell r="D221">
            <v>24.68</v>
          </cell>
          <cell r="E221" t="str">
            <v>l</v>
          </cell>
          <cell r="F221">
            <v>24.68</v>
          </cell>
        </row>
        <row r="222">
          <cell r="A222" t="str">
            <v>M980</v>
          </cell>
          <cell r="B222" t="str">
            <v>Indenização de jazida</v>
          </cell>
          <cell r="C222" t="str">
            <v>m3</v>
          </cell>
          <cell r="D222">
            <v>0.84</v>
          </cell>
          <cell r="E222" t="str">
            <v>m3</v>
          </cell>
          <cell r="F222">
            <v>0.84</v>
          </cell>
        </row>
        <row r="223">
          <cell r="A223" t="str">
            <v>M982</v>
          </cell>
          <cell r="B223" t="str">
            <v>Isopor de 5cm de espessura</v>
          </cell>
          <cell r="C223" t="str">
            <v>m2</v>
          </cell>
          <cell r="D223">
            <v>5</v>
          </cell>
          <cell r="E223" t="str">
            <v>m2</v>
          </cell>
          <cell r="F223">
            <v>5</v>
          </cell>
        </row>
        <row r="224">
          <cell r="A224" t="str">
            <v>M983</v>
          </cell>
          <cell r="B224" t="str">
            <v>Disco diam. p/ máq. de disco 6kW</v>
          </cell>
          <cell r="C224" t="str">
            <v>un</v>
          </cell>
          <cell r="D224">
            <v>300</v>
          </cell>
          <cell r="E224" t="str">
            <v>un</v>
          </cell>
          <cell r="F224">
            <v>300</v>
          </cell>
        </row>
        <row r="225">
          <cell r="A225" t="str">
            <v>M984</v>
          </cell>
          <cell r="B225" t="str">
            <v>Chumbadores</v>
          </cell>
          <cell r="C225" t="str">
            <v>kg</v>
          </cell>
          <cell r="D225">
            <v>10.433299999999999</v>
          </cell>
          <cell r="E225" t="str">
            <v>pç</v>
          </cell>
          <cell r="F225">
            <v>3.13</v>
          </cell>
        </row>
        <row r="226">
          <cell r="A226" t="str">
            <v>M985</v>
          </cell>
          <cell r="B226" t="str">
            <v>Tubo plástico para purgadores</v>
          </cell>
          <cell r="C226" t="str">
            <v>m</v>
          </cell>
          <cell r="D226">
            <v>1.41</v>
          </cell>
          <cell r="E226" t="str">
            <v>m</v>
          </cell>
          <cell r="F226">
            <v>1.41</v>
          </cell>
        </row>
        <row r="227">
          <cell r="A227" t="str">
            <v>M996</v>
          </cell>
          <cell r="B227" t="str">
            <v>Material Demolido</v>
          </cell>
          <cell r="C227" t="str">
            <v>t</v>
          </cell>
          <cell r="D227">
            <v>0</v>
          </cell>
          <cell r="E227" t="str">
            <v>t</v>
          </cell>
          <cell r="F227">
            <v>0</v>
          </cell>
        </row>
        <row r="228">
          <cell r="A228" t="str">
            <v>M997</v>
          </cell>
          <cell r="B228" t="str">
            <v>Material Fresado</v>
          </cell>
          <cell r="C228" t="str">
            <v>t</v>
          </cell>
          <cell r="D228">
            <v>0</v>
          </cell>
          <cell r="E228" t="str">
            <v>t</v>
          </cell>
          <cell r="F228">
            <v>0</v>
          </cell>
        </row>
        <row r="229">
          <cell r="A229" t="str">
            <v>M998</v>
          </cell>
          <cell r="B229" t="str">
            <v>Madeira</v>
          </cell>
          <cell r="C229" t="str">
            <v>t</v>
          </cell>
          <cell r="D229">
            <v>0</v>
          </cell>
          <cell r="E229" t="str">
            <v>t</v>
          </cell>
          <cell r="F229">
            <v>0</v>
          </cell>
        </row>
        <row r="230">
          <cell r="A230" t="str">
            <v>M999</v>
          </cell>
          <cell r="B230" t="str">
            <v>Material retirado da pista</v>
          </cell>
          <cell r="C230" t="str">
            <v>t</v>
          </cell>
          <cell r="D230">
            <v>0</v>
          </cell>
          <cell r="E230" t="str">
            <v>t</v>
          </cell>
          <cell r="F230">
            <v>0</v>
          </cell>
        </row>
      </sheetData>
      <sheetData sheetId="20" refreshError="1">
        <row r="1">
          <cell r="A1" t="str">
            <v>E001</v>
          </cell>
          <cell r="B1" t="str">
            <v xml:space="preserve">Trator de Esteiras: D4E-PS/4A - com lâmina  </v>
          </cell>
          <cell r="C1" t="str">
            <v xml:space="preserve"> Diesel</v>
          </cell>
          <cell r="D1">
            <v>5.4363000000000001</v>
          </cell>
          <cell r="E1">
            <v>53.947299999999998</v>
          </cell>
        </row>
        <row r="2">
          <cell r="A2" t="str">
            <v>E002</v>
          </cell>
          <cell r="B2" t="str">
            <v xml:space="preserve">Trator de Esteiras: D6M-XL/6A - com lâmina  </v>
          </cell>
          <cell r="C2" t="str">
            <v xml:space="preserve"> Diesel</v>
          </cell>
          <cell r="D2">
            <v>5.4363000000000001</v>
          </cell>
          <cell r="E2">
            <v>77.576700000000002</v>
          </cell>
        </row>
        <row r="3">
          <cell r="A3" t="str">
            <v>E003</v>
          </cell>
          <cell r="B3" t="str">
            <v xml:space="preserve">Trator de Esteiras: D8R - com lâmina  </v>
          </cell>
          <cell r="C3" t="str">
            <v xml:space="preserve"> Diesel</v>
          </cell>
          <cell r="D3">
            <v>5.4363000000000001</v>
          </cell>
          <cell r="E3">
            <v>144.51490000000001</v>
          </cell>
        </row>
        <row r="4">
          <cell r="A4" t="str">
            <v>E005</v>
          </cell>
          <cell r="B4" t="str">
            <v xml:space="preserve">Motoscraper: 621F -   </v>
          </cell>
          <cell r="C4" t="str">
            <v xml:space="preserve"> Diesel</v>
          </cell>
          <cell r="D4">
            <v>5.4363000000000001</v>
          </cell>
          <cell r="E4">
            <v>158.85830000000001</v>
          </cell>
        </row>
        <row r="5">
          <cell r="A5" t="str">
            <v>E006</v>
          </cell>
          <cell r="B5" t="str">
            <v xml:space="preserve">Motoniveladora: 120G -   </v>
          </cell>
          <cell r="C5" t="str">
            <v xml:space="preserve"> Diesel</v>
          </cell>
          <cell r="D5">
            <v>5.7469999999999999</v>
          </cell>
          <cell r="E5">
            <v>52.1905</v>
          </cell>
        </row>
        <row r="6">
          <cell r="A6" t="str">
            <v>E007</v>
          </cell>
          <cell r="B6" t="str">
            <v xml:space="preserve">Trator Agrícola: 620/4 - 80 a 115 hp  </v>
          </cell>
          <cell r="C6" t="str">
            <v xml:space="preserve"> Diesel</v>
          </cell>
          <cell r="D6">
            <v>4.1938000000000004</v>
          </cell>
          <cell r="E6">
            <v>27.098500000000001</v>
          </cell>
        </row>
        <row r="7">
          <cell r="A7" t="str">
            <v>E008</v>
          </cell>
          <cell r="B7" t="str">
            <v xml:space="preserve">Escavadeira Hidráulica: 888-CKE - com drag line 760 l  </v>
          </cell>
          <cell r="C7" t="str">
            <v xml:space="preserve"> Diesel</v>
          </cell>
          <cell r="D7">
            <v>5.7469999999999999</v>
          </cell>
          <cell r="E7">
            <v>60.406999999999996</v>
          </cell>
        </row>
        <row r="8">
          <cell r="A8" t="str">
            <v>E009</v>
          </cell>
          <cell r="B8" t="str">
            <v xml:space="preserve">Carregadeira de Pneus: 924F - 1,72 m3  </v>
          </cell>
          <cell r="C8" t="str">
            <v xml:space="preserve"> Diesel</v>
          </cell>
          <cell r="D8">
            <v>5.4363000000000001</v>
          </cell>
          <cell r="E8">
            <v>41.526699999999998</v>
          </cell>
        </row>
        <row r="9">
          <cell r="A9" t="str">
            <v>E010</v>
          </cell>
          <cell r="B9" t="str">
            <v xml:space="preserve">Carregadeira de Pneus: 950F - 3,1 m3  </v>
          </cell>
          <cell r="C9" t="str">
            <v xml:space="preserve"> Diesel</v>
          </cell>
          <cell r="D9">
            <v>5.4363000000000001</v>
          </cell>
          <cell r="E9">
            <v>68.135400000000004</v>
          </cell>
        </row>
        <row r="10">
          <cell r="A10" t="str">
            <v>E011</v>
          </cell>
          <cell r="B10" t="str">
            <v xml:space="preserve">Retroescavadeira: MF-86HD -   </v>
          </cell>
          <cell r="C10" t="str">
            <v xml:space="preserve"> Diesel</v>
          </cell>
          <cell r="D10">
            <v>5.4363000000000001</v>
          </cell>
          <cell r="E10">
            <v>32.604300000000002</v>
          </cell>
        </row>
        <row r="11">
          <cell r="A11" t="str">
            <v>E012</v>
          </cell>
          <cell r="B11" t="str">
            <v xml:space="preserve">Rolo Compactador: PC-2 - pé de carneiro reb. 3,45 / 4,6 t  </v>
          </cell>
          <cell r="C11" t="str">
            <v xml:space="preserve"> Não utiliza energia</v>
          </cell>
          <cell r="D11">
            <v>0</v>
          </cell>
          <cell r="E11">
            <v>0.82709999999999995</v>
          </cell>
        </row>
        <row r="12">
          <cell r="A12" t="str">
            <v>E013</v>
          </cell>
          <cell r="B12" t="str">
            <v xml:space="preserve">Rolo Compactador: CA-25-PP - pé de carneiro autop. 11,25t vibrat  </v>
          </cell>
          <cell r="C12" t="str">
            <v xml:space="preserve"> Diesel</v>
          </cell>
          <cell r="D12">
            <v>4.1938000000000004</v>
          </cell>
          <cell r="E12">
            <v>45.536099999999998</v>
          </cell>
        </row>
        <row r="13">
          <cell r="A13" t="str">
            <v>E014</v>
          </cell>
          <cell r="B13" t="str">
            <v xml:space="preserve">Trator de Esteiras: D8R/RB - com escarificador  </v>
          </cell>
          <cell r="C13" t="str">
            <v xml:space="preserve"> Diesel</v>
          </cell>
          <cell r="D13">
            <v>5.4363000000000001</v>
          </cell>
          <cell r="E13">
            <v>145.5427</v>
          </cell>
        </row>
        <row r="14">
          <cell r="A14" t="str">
            <v>E015</v>
          </cell>
          <cell r="B14" t="str">
            <v xml:space="preserve">Motoniveladora: 140G -   </v>
          </cell>
          <cell r="C14" t="str">
            <v xml:space="preserve"> Diesel</v>
          </cell>
          <cell r="D14">
            <v>5.7469999999999999</v>
          </cell>
          <cell r="E14">
            <v>63.596499999999999</v>
          </cell>
        </row>
        <row r="15">
          <cell r="A15" t="str">
            <v>E016</v>
          </cell>
          <cell r="B15" t="str">
            <v xml:space="preserve">Carregadeira de Pneus: W18E J L - 1,33 m3  </v>
          </cell>
          <cell r="C15" t="str">
            <v xml:space="preserve"> Diesel</v>
          </cell>
          <cell r="D15">
            <v>5.4363000000000001</v>
          </cell>
          <cell r="E15">
            <v>35.982300000000002</v>
          </cell>
        </row>
        <row r="16">
          <cell r="A16" t="str">
            <v>E055</v>
          </cell>
          <cell r="B16" t="str">
            <v xml:space="preserve">Rolo Compactador: CP433C - pé de carneiro vibratório  </v>
          </cell>
          <cell r="C16" t="str">
            <v xml:space="preserve"> Diesel</v>
          </cell>
          <cell r="D16">
            <v>4.1938000000000004</v>
          </cell>
          <cell r="E16">
            <v>41.104199999999999</v>
          </cell>
        </row>
        <row r="17">
          <cell r="A17" t="str">
            <v>E056</v>
          </cell>
          <cell r="B17" t="str">
            <v xml:space="preserve">Rolo Compactador: CT-262 - pé de carneiro tamping  </v>
          </cell>
          <cell r="C17" t="str">
            <v xml:space="preserve"> Diesel</v>
          </cell>
          <cell r="D17">
            <v>4.1938000000000004</v>
          </cell>
          <cell r="E17">
            <v>93.690299999999993</v>
          </cell>
        </row>
        <row r="18">
          <cell r="A18" t="str">
            <v>E062</v>
          </cell>
          <cell r="B18" t="str">
            <v xml:space="preserve">Escavadeira Hidráulica: 330 - com esteira - cap. 1,7 m3  </v>
          </cell>
          <cell r="C18" t="str">
            <v xml:space="preserve"> Diesel</v>
          </cell>
          <cell r="D18">
            <v>5.7469999999999999</v>
          </cell>
          <cell r="E18">
            <v>129.6935</v>
          </cell>
        </row>
        <row r="19">
          <cell r="A19" t="str">
            <v>E063</v>
          </cell>
          <cell r="B19" t="str">
            <v xml:space="preserve">Escavadeira Hidráulica: 320L - c/ est. - cap 600l p/ longo alcance  </v>
          </cell>
          <cell r="C19" t="str">
            <v xml:space="preserve"> Diesel</v>
          </cell>
          <cell r="D19">
            <v>5.7469999999999999</v>
          </cell>
          <cell r="E19">
            <v>68.950999999999993</v>
          </cell>
        </row>
        <row r="20">
          <cell r="A20" t="str">
            <v>E065</v>
          </cell>
          <cell r="B20" t="str">
            <v xml:space="preserve">Draga de Sucção: p/ extração de Areia  6"  </v>
          </cell>
          <cell r="C20" t="str">
            <v xml:space="preserve"> Diesel</v>
          </cell>
          <cell r="D20">
            <v>0</v>
          </cell>
          <cell r="E20">
            <v>12.652200000000001</v>
          </cell>
        </row>
        <row r="21">
          <cell r="A21" t="str">
            <v>E066</v>
          </cell>
          <cell r="B21" t="str">
            <v xml:space="preserve">Chata - 25m3: com rebocador  </v>
          </cell>
          <cell r="C21" t="str">
            <v xml:space="preserve"> Diesel</v>
          </cell>
          <cell r="D21">
            <v>5.2809999999999997</v>
          </cell>
          <cell r="E21">
            <v>44.421399999999998</v>
          </cell>
        </row>
        <row r="22">
          <cell r="A22" t="str">
            <v>E101</v>
          </cell>
          <cell r="B22" t="str">
            <v xml:space="preserve">Grade de Discos: GA 24 x 24  </v>
          </cell>
          <cell r="C22" t="str">
            <v xml:space="preserve"> Não utiliza energia</v>
          </cell>
          <cell r="D22">
            <v>0</v>
          </cell>
          <cell r="E22">
            <v>0.94110000000000005</v>
          </cell>
        </row>
        <row r="23">
          <cell r="A23" t="str">
            <v>E102</v>
          </cell>
          <cell r="B23" t="str">
            <v xml:space="preserve">Rolo Compactador: CC-431 - Tanden vibrat. autoprop. 10,9 t  </v>
          </cell>
          <cell r="C23" t="str">
            <v xml:space="preserve"> Diesel</v>
          </cell>
          <cell r="D23">
            <v>4.1938000000000004</v>
          </cell>
          <cell r="E23">
            <v>50.396099999999997</v>
          </cell>
        </row>
        <row r="24">
          <cell r="A24" t="str">
            <v>E103</v>
          </cell>
          <cell r="B24" t="str">
            <v xml:space="preserve">Rolo Compactador: SPV 84 - liso, vibrat. autoprop. 11,6 t  </v>
          </cell>
          <cell r="C24" t="str">
            <v xml:space="preserve"> Diesel</v>
          </cell>
          <cell r="D24">
            <v>4.1938000000000004</v>
          </cell>
          <cell r="E24">
            <v>47.619500000000002</v>
          </cell>
        </row>
        <row r="25">
          <cell r="A25" t="str">
            <v>E104</v>
          </cell>
          <cell r="B25" t="str">
            <v xml:space="preserve">Rolo Compactador: CC-222 - liso, tanden vibrat. autoprop. 7,2  </v>
          </cell>
          <cell r="C25" t="str">
            <v xml:space="preserve"> Diesel</v>
          </cell>
          <cell r="D25">
            <v>4.1938000000000004</v>
          </cell>
          <cell r="E25">
            <v>40.826099999999997</v>
          </cell>
        </row>
        <row r="26">
          <cell r="A26" t="str">
            <v>E105</v>
          </cell>
          <cell r="B26" t="str">
            <v xml:space="preserve">Rolo Compactador: SP 8000 - de pneus autoprop. 21 t  </v>
          </cell>
          <cell r="C26" t="str">
            <v xml:space="preserve"> Diesel</v>
          </cell>
          <cell r="D26">
            <v>4.1938000000000004</v>
          </cell>
          <cell r="E26">
            <v>50.769300000000001</v>
          </cell>
        </row>
        <row r="27">
          <cell r="A27" t="str">
            <v>E106</v>
          </cell>
          <cell r="B27" t="str">
            <v xml:space="preserve">Usina Misturadora: USC-2 - de solos 350 / 600 t/h  </v>
          </cell>
          <cell r="C27" t="str">
            <v xml:space="preserve"> Elétrico</v>
          </cell>
          <cell r="D27">
            <v>5.7469999999999999</v>
          </cell>
          <cell r="E27">
            <v>28.718399999999999</v>
          </cell>
        </row>
        <row r="28">
          <cell r="A28" t="str">
            <v>E107</v>
          </cell>
          <cell r="B28" t="str">
            <v xml:space="preserve">Vassoura Mecânica: rebocável  </v>
          </cell>
          <cell r="C28" t="str">
            <v xml:space="preserve"> Não utiliza energia</v>
          </cell>
          <cell r="D28">
            <v>0</v>
          </cell>
          <cell r="E28">
            <v>2.85</v>
          </cell>
        </row>
        <row r="29">
          <cell r="A29" t="str">
            <v>E108</v>
          </cell>
          <cell r="B29" t="str">
            <v xml:space="preserve">Distribuidor de Agregados: rebocável  </v>
          </cell>
          <cell r="C29" t="str">
            <v xml:space="preserve"> Não utiliza energia</v>
          </cell>
          <cell r="D29">
            <v>0</v>
          </cell>
          <cell r="E29">
            <v>2.1840000000000002</v>
          </cell>
        </row>
        <row r="30">
          <cell r="A30" t="str">
            <v>E109</v>
          </cell>
          <cell r="B30" t="str">
            <v xml:space="preserve">Distribuidor de Agregados: SD-1 - autopropelido  </v>
          </cell>
          <cell r="C30" t="str">
            <v xml:space="preserve"> Diesel</v>
          </cell>
          <cell r="D30">
            <v>5.4363000000000001</v>
          </cell>
          <cell r="E30">
            <v>30.139399999999998</v>
          </cell>
        </row>
        <row r="31">
          <cell r="A31" t="str">
            <v>E110</v>
          </cell>
          <cell r="B31" t="str">
            <v xml:space="preserve">Tanque de Estocagem de Asfalto: 20.000 l  </v>
          </cell>
          <cell r="C31" t="str">
            <v xml:space="preserve"> Não utiliza energia</v>
          </cell>
          <cell r="D31">
            <v>0</v>
          </cell>
          <cell r="E31">
            <v>0.96599999999999997</v>
          </cell>
        </row>
        <row r="32">
          <cell r="A32" t="str">
            <v>E111</v>
          </cell>
          <cell r="B32" t="str">
            <v xml:space="preserve">Equip. Distribuição de Asfalto: montado em caminhão  </v>
          </cell>
          <cell r="C32" t="str">
            <v xml:space="preserve"> Diesel</v>
          </cell>
          <cell r="D32">
            <v>4.9703999999999997</v>
          </cell>
          <cell r="E32">
            <v>42.822899999999997</v>
          </cell>
        </row>
        <row r="33">
          <cell r="A33" t="str">
            <v>E112</v>
          </cell>
          <cell r="B33" t="str">
            <v xml:space="preserve">Aquecedor de Fluido Térmico: TH III -   </v>
          </cell>
          <cell r="C33" t="str">
            <v xml:space="preserve"> Elétrico</v>
          </cell>
          <cell r="D33">
            <v>0</v>
          </cell>
          <cell r="E33">
            <v>4.0125000000000002</v>
          </cell>
        </row>
        <row r="34">
          <cell r="A34" t="str">
            <v>E113</v>
          </cell>
          <cell r="B34" t="str">
            <v xml:space="preserve">Usina de Asfalto a Quente: DMC-2 - 40 / 60 t/h  </v>
          </cell>
          <cell r="C34" t="str">
            <v xml:space="preserve"> Elétrico</v>
          </cell>
          <cell r="D34">
            <v>5.7469999999999999</v>
          </cell>
          <cell r="E34">
            <v>84.634799999999998</v>
          </cell>
        </row>
        <row r="35">
          <cell r="A35" t="str">
            <v>E114</v>
          </cell>
          <cell r="B35" t="str">
            <v xml:space="preserve">Vibro-acabadora de Asfalto: VDA-206 - sobre pneus  </v>
          </cell>
          <cell r="C35" t="str">
            <v xml:space="preserve"> Diesel</v>
          </cell>
          <cell r="D35">
            <v>5.7469999999999999</v>
          </cell>
          <cell r="E35">
            <v>21.054200000000002</v>
          </cell>
        </row>
        <row r="36">
          <cell r="A36" t="str">
            <v>E115</v>
          </cell>
          <cell r="B36" t="str">
            <v xml:space="preserve">Usina Misturadora: USC-2 - pré mist. a frio 60/100 t/h  </v>
          </cell>
          <cell r="C36" t="str">
            <v xml:space="preserve"> Elétrico</v>
          </cell>
          <cell r="D36">
            <v>5.7469999999999999</v>
          </cell>
          <cell r="E36">
            <v>25.367000000000001</v>
          </cell>
        </row>
        <row r="37">
          <cell r="A37" t="str">
            <v>E116</v>
          </cell>
          <cell r="B37" t="str">
            <v xml:space="preserve">Usina Misturadora: USC-2 - pré mist. a frio 30/60 t/h  </v>
          </cell>
          <cell r="C37" t="str">
            <v xml:space="preserve"> Elétrico</v>
          </cell>
          <cell r="D37">
            <v>5.7469999999999999</v>
          </cell>
          <cell r="E37">
            <v>16.292000000000002</v>
          </cell>
        </row>
        <row r="38">
          <cell r="A38" t="str">
            <v>E117</v>
          </cell>
          <cell r="B38" t="str">
            <v xml:space="preserve">Rolo Compactador: RT82H - estático Tanden autoprop. 8,9 t  </v>
          </cell>
          <cell r="C38" t="str">
            <v xml:space="preserve"> Diesel</v>
          </cell>
          <cell r="D38">
            <v>4.1938000000000004</v>
          </cell>
          <cell r="E38">
            <v>21.779699999999998</v>
          </cell>
        </row>
        <row r="39">
          <cell r="A39" t="str">
            <v>E118</v>
          </cell>
          <cell r="B39" t="str">
            <v xml:space="preserve">Rolo Compactador: Tanden vibrat. 1,6 t  </v>
          </cell>
          <cell r="C39" t="str">
            <v xml:space="preserve"> Diesel</v>
          </cell>
          <cell r="D39">
            <v>4.1938000000000004</v>
          </cell>
          <cell r="E39">
            <v>11.114800000000001</v>
          </cell>
        </row>
        <row r="40">
          <cell r="A40" t="str">
            <v>E119</v>
          </cell>
          <cell r="B40" t="str">
            <v xml:space="preserve">Rolo Compactador: AP23 - de pneus estat. autoprop. 23 t  </v>
          </cell>
          <cell r="C40" t="str">
            <v xml:space="preserve"> Diesel</v>
          </cell>
          <cell r="D40">
            <v>4.1938000000000004</v>
          </cell>
          <cell r="E40">
            <v>34.246499999999997</v>
          </cell>
        </row>
        <row r="41">
          <cell r="A41" t="str">
            <v>E121</v>
          </cell>
          <cell r="B41" t="str">
            <v xml:space="preserve">Rolo Compactador: CA15 - liso vibrat.autoprop. 6,6 t  </v>
          </cell>
          <cell r="C41" t="str">
            <v xml:space="preserve"> Diesel</v>
          </cell>
          <cell r="D41">
            <v>4.1938000000000004</v>
          </cell>
          <cell r="E41">
            <v>33.888399999999997</v>
          </cell>
        </row>
        <row r="42">
          <cell r="A42" t="str">
            <v>E122</v>
          </cell>
          <cell r="B42" t="str">
            <v xml:space="preserve">Equip. Distribuição Lama Asfáltica: montado em caminhão  </v>
          </cell>
          <cell r="C42" t="str">
            <v xml:space="preserve"> Diesel</v>
          </cell>
          <cell r="D42">
            <v>4.9703999999999997</v>
          </cell>
          <cell r="E42">
            <v>55.874299999999998</v>
          </cell>
        </row>
        <row r="43">
          <cell r="A43" t="str">
            <v>E123</v>
          </cell>
          <cell r="B43" t="str">
            <v xml:space="preserve">Caldeira de Asfalto Rebocável: CA-1 - 600 l  </v>
          </cell>
          <cell r="C43" t="str">
            <v xml:space="preserve"> Elétrico</v>
          </cell>
          <cell r="D43">
            <v>0</v>
          </cell>
          <cell r="E43">
            <v>1.9792000000000001</v>
          </cell>
        </row>
        <row r="44">
          <cell r="A44" t="str">
            <v>E124</v>
          </cell>
          <cell r="B44" t="str">
            <v xml:space="preserve">Usina de Asfalto a Quente: gravim 100/140 t/h  </v>
          </cell>
          <cell r="C44" t="str">
            <v xml:space="preserve"> Elétrico</v>
          </cell>
          <cell r="D44">
            <v>5.7469999999999999</v>
          </cell>
          <cell r="E44">
            <v>114.9106</v>
          </cell>
        </row>
        <row r="45">
          <cell r="A45" t="str">
            <v>E126</v>
          </cell>
          <cell r="B45" t="str">
            <v xml:space="preserve">Fresadora a Frio: 1000 C -   </v>
          </cell>
          <cell r="C45" t="str">
            <v xml:space="preserve"> Diesel</v>
          </cell>
          <cell r="D45">
            <v>5.7469999999999999</v>
          </cell>
          <cell r="E45">
            <v>137.417</v>
          </cell>
        </row>
        <row r="46">
          <cell r="A46" t="str">
            <v>E127</v>
          </cell>
          <cell r="B46" t="str">
            <v xml:space="preserve">Fresadora a Frio: 2000 DC -   </v>
          </cell>
          <cell r="C46" t="str">
            <v xml:space="preserve"> Diesel</v>
          </cell>
          <cell r="D46">
            <v>5.7469999999999999</v>
          </cell>
          <cell r="E46">
            <v>284.22500000000002</v>
          </cell>
        </row>
        <row r="47">
          <cell r="A47" t="str">
            <v>E138</v>
          </cell>
          <cell r="B47" t="str">
            <v xml:space="preserve">Estabilizador/Recicladora a Frio: RR/SS-250 -   </v>
          </cell>
          <cell r="C47" t="str">
            <v xml:space="preserve"> Diesel</v>
          </cell>
          <cell r="D47">
            <v>5.7469999999999999</v>
          </cell>
          <cell r="E47">
            <v>203.68700000000001</v>
          </cell>
        </row>
        <row r="48">
          <cell r="A48" t="str">
            <v>E139</v>
          </cell>
          <cell r="B48" t="str">
            <v xml:space="preserve">Rolo Compactador: CA25 - liso auto. vibrat.  </v>
          </cell>
          <cell r="C48" t="str">
            <v xml:space="preserve"> Diesel</v>
          </cell>
          <cell r="D48">
            <v>4.1938000000000004</v>
          </cell>
          <cell r="E48">
            <v>42.997999999999998</v>
          </cell>
        </row>
        <row r="49">
          <cell r="A49" t="str">
            <v>E142</v>
          </cell>
          <cell r="B49" t="str">
            <v xml:space="preserve">Rolo Compactador: CP271 - de pneus  </v>
          </cell>
          <cell r="C49" t="str">
            <v xml:space="preserve"> Diesel</v>
          </cell>
          <cell r="D49">
            <v>4.1938000000000004</v>
          </cell>
          <cell r="E49">
            <v>41.012599999999999</v>
          </cell>
        </row>
        <row r="50">
          <cell r="A50" t="str">
            <v>E147</v>
          </cell>
          <cell r="B50" t="str">
            <v xml:space="preserve">Usina de Asfalto a Quente: DMC-2 - 90/120 t/h com filtro de manga  </v>
          </cell>
          <cell r="C50" t="str">
            <v xml:space="preserve"> Elétrico</v>
          </cell>
          <cell r="D50">
            <v>5.7469999999999999</v>
          </cell>
          <cell r="E50">
            <v>88.358599999999996</v>
          </cell>
        </row>
        <row r="51">
          <cell r="A51" t="str">
            <v>E149</v>
          </cell>
          <cell r="B51" t="str">
            <v xml:space="preserve">Vibro-acabadora de Asfalto: VDA-600BM - sobre esteiras  </v>
          </cell>
          <cell r="C51" t="str">
            <v xml:space="preserve"> Diesel</v>
          </cell>
          <cell r="D51">
            <v>5.7469999999999999</v>
          </cell>
          <cell r="E51">
            <v>52.372999999999998</v>
          </cell>
        </row>
        <row r="52">
          <cell r="A52" t="str">
            <v>E151</v>
          </cell>
          <cell r="B52" t="str">
            <v xml:space="preserve">Rolo Compactador: SP5500 - autoprop. de pneus 20 t  </v>
          </cell>
          <cell r="C52" t="str">
            <v xml:space="preserve"> Diesel</v>
          </cell>
          <cell r="D52">
            <v>4.1938000000000004</v>
          </cell>
          <cell r="E52">
            <v>34.217300000000002</v>
          </cell>
        </row>
        <row r="53">
          <cell r="A53" t="str">
            <v>E153</v>
          </cell>
          <cell r="B53" t="str">
            <v xml:space="preserve">Recicladora de Pavimento: a quente "in situ"  </v>
          </cell>
          <cell r="C53" t="str">
            <v xml:space="preserve"> Diesel</v>
          </cell>
          <cell r="D53">
            <v>11.494</v>
          </cell>
          <cell r="E53">
            <v>387.23480000000001</v>
          </cell>
        </row>
        <row r="54">
          <cell r="A54" t="str">
            <v>E156</v>
          </cell>
          <cell r="B54" t="str">
            <v xml:space="preserve">Trator Uniloader: 1845 - C - c/ vassoura de 1,80 m  </v>
          </cell>
          <cell r="C54" t="str">
            <v xml:space="preserve"> Diesel</v>
          </cell>
          <cell r="D54">
            <v>5.4363000000000001</v>
          </cell>
          <cell r="E54">
            <v>24.787800000000001</v>
          </cell>
        </row>
        <row r="55">
          <cell r="A55" t="str">
            <v>E160</v>
          </cell>
          <cell r="B55" t="str">
            <v xml:space="preserve">Fresadora e Distribuidora de solo: 9500 - para regular sub leito  </v>
          </cell>
          <cell r="C55" t="str">
            <v xml:space="preserve"> Diesel</v>
          </cell>
          <cell r="D55">
            <v>5.7469999999999999</v>
          </cell>
          <cell r="E55">
            <v>234.64689999999999</v>
          </cell>
        </row>
        <row r="56">
          <cell r="A56" t="str">
            <v>E161</v>
          </cell>
          <cell r="B56" t="str">
            <v xml:space="preserve">Equip. Distr. de L.A. Rupt. Contr.: MICROFLEX - acoplado em cavalo mecânico  </v>
          </cell>
          <cell r="C56" t="str">
            <v xml:space="preserve"> Diesel</v>
          </cell>
          <cell r="D56">
            <v>5.2809999999999997</v>
          </cell>
          <cell r="E56">
            <v>104.0889</v>
          </cell>
        </row>
        <row r="57">
          <cell r="A57" t="str">
            <v>E201</v>
          </cell>
          <cell r="B57" t="str">
            <v xml:space="preserve">Compressor de Ar: XA 125PD - 250 PCM  </v>
          </cell>
          <cell r="C57" t="str">
            <v xml:space="preserve"> Diesel</v>
          </cell>
          <cell r="D57">
            <v>4.1938000000000004</v>
          </cell>
          <cell r="E57">
            <v>20.5779</v>
          </cell>
        </row>
        <row r="58">
          <cell r="A58" t="str">
            <v>E202</v>
          </cell>
          <cell r="B58" t="str">
            <v xml:space="preserve">Compressor de Ar: XA 175 - 350 PCM  </v>
          </cell>
          <cell r="C58" t="str">
            <v xml:space="preserve"> Diesel</v>
          </cell>
          <cell r="D58">
            <v>4.1938000000000004</v>
          </cell>
          <cell r="E58">
            <v>26.444299999999998</v>
          </cell>
        </row>
        <row r="59">
          <cell r="A59" t="str">
            <v>E203</v>
          </cell>
          <cell r="B59" t="str">
            <v xml:space="preserve">Compressor de Ar: XA 360 SD - 764 PCM  </v>
          </cell>
          <cell r="C59" t="str">
            <v xml:space="preserve"> Diesel</v>
          </cell>
          <cell r="D59">
            <v>4.1938000000000004</v>
          </cell>
          <cell r="E59">
            <v>55.485300000000002</v>
          </cell>
        </row>
        <row r="60">
          <cell r="A60" t="str">
            <v>E204</v>
          </cell>
          <cell r="B60" t="str">
            <v xml:space="preserve">Martelete: RH658-6L - perfuratriz manual  </v>
          </cell>
          <cell r="C60" t="str">
            <v xml:space="preserve"> Não utiliza energia</v>
          </cell>
          <cell r="D60">
            <v>3.7277999999999998</v>
          </cell>
          <cell r="E60">
            <v>4.5633999999999997</v>
          </cell>
        </row>
        <row r="61">
          <cell r="A61" t="str">
            <v>E205</v>
          </cell>
          <cell r="B61" t="str">
            <v xml:space="preserve">Perfuratriz sobre Esteiras: ROC 442PC - Crawler Drill  </v>
          </cell>
          <cell r="C61" t="str">
            <v xml:space="preserve"> Não utiliza energia</v>
          </cell>
          <cell r="D61">
            <v>4.1938000000000004</v>
          </cell>
          <cell r="E61">
            <v>31.947099999999999</v>
          </cell>
        </row>
        <row r="62">
          <cell r="A62" t="str">
            <v>E206</v>
          </cell>
          <cell r="B62" t="str">
            <v xml:space="preserve">Conjunto de Britagem: L-150A - 30 m3/h  </v>
          </cell>
          <cell r="C62" t="str">
            <v xml:space="preserve"> Elétrico</v>
          </cell>
          <cell r="D62">
            <v>5.7469999999999999</v>
          </cell>
          <cell r="E62">
            <v>67.889799999999994</v>
          </cell>
        </row>
        <row r="63">
          <cell r="A63" t="str">
            <v>E207</v>
          </cell>
          <cell r="B63" t="str">
            <v xml:space="preserve">Conjunto de Britagem: c-130 - 9 a 20 m3/h  </v>
          </cell>
          <cell r="C63" t="str">
            <v xml:space="preserve"> Elétrico</v>
          </cell>
          <cell r="D63">
            <v>5.7469999999999999</v>
          </cell>
          <cell r="E63">
            <v>19.775700000000001</v>
          </cell>
        </row>
        <row r="64">
          <cell r="A64" t="str">
            <v>E208</v>
          </cell>
          <cell r="B64" t="str">
            <v xml:space="preserve">Compressor de Ar: XA90PD - 180 PCM  </v>
          </cell>
          <cell r="C64" t="str">
            <v xml:space="preserve"> Diesel</v>
          </cell>
          <cell r="D64">
            <v>4.1938000000000004</v>
          </cell>
          <cell r="E64">
            <v>19.863900000000001</v>
          </cell>
        </row>
        <row r="65">
          <cell r="A65" t="str">
            <v>E209</v>
          </cell>
          <cell r="B65" t="str">
            <v xml:space="preserve">Martelete: TEX28 - rompedor  28 kg  </v>
          </cell>
          <cell r="C65" t="str">
            <v xml:space="preserve"> Não utiliza energia</v>
          </cell>
          <cell r="D65">
            <v>3.7277999999999998</v>
          </cell>
          <cell r="E65">
            <v>4.2933000000000003</v>
          </cell>
        </row>
        <row r="66">
          <cell r="A66" t="str">
            <v>E210</v>
          </cell>
          <cell r="B66" t="str">
            <v xml:space="preserve">Martelete: TEX33 - rompedor  33 kg  </v>
          </cell>
          <cell r="C66" t="str">
            <v xml:space="preserve"> Não utiliza energia</v>
          </cell>
          <cell r="D66">
            <v>3.7277999999999998</v>
          </cell>
          <cell r="E66">
            <v>4.2347999999999999</v>
          </cell>
        </row>
        <row r="67">
          <cell r="A67" t="str">
            <v>E211</v>
          </cell>
          <cell r="B67" t="str">
            <v xml:space="preserve">Máquina para Pintura: compres. de ar p/ pintura c/ filtro  </v>
          </cell>
          <cell r="C67" t="str">
            <v xml:space="preserve"> Elétrico</v>
          </cell>
          <cell r="D67">
            <v>0</v>
          </cell>
          <cell r="E67">
            <v>0.24829999999999999</v>
          </cell>
        </row>
        <row r="68">
          <cell r="A68" t="str">
            <v>E223</v>
          </cell>
          <cell r="B68" t="str">
            <v xml:space="preserve">Compressor de Ar: portátil 375 PCM  </v>
          </cell>
          <cell r="C68" t="str">
            <v xml:space="preserve"> Diesel</v>
          </cell>
          <cell r="D68">
            <v>4.1938000000000004</v>
          </cell>
          <cell r="E68">
            <v>36.3354</v>
          </cell>
        </row>
        <row r="69">
          <cell r="A69" t="str">
            <v>E225</v>
          </cell>
          <cell r="B69" t="str">
            <v xml:space="preserve">Conjunto de Britagem: 80 m3/h  </v>
          </cell>
          <cell r="C69" t="str">
            <v xml:space="preserve"> Elétrico</v>
          </cell>
          <cell r="D69">
            <v>5.7469999999999999</v>
          </cell>
          <cell r="E69">
            <v>123.60420000000001</v>
          </cell>
        </row>
        <row r="70">
          <cell r="A70" t="str">
            <v>E226</v>
          </cell>
          <cell r="B70" t="str">
            <v xml:space="preserve">Conjunto de Britagem - p/ rachão: 80 m3/h   p/ produção de rachão  </v>
          </cell>
          <cell r="C70" t="str">
            <v xml:space="preserve"> Elétrico</v>
          </cell>
          <cell r="D70">
            <v>5.7469999999999999</v>
          </cell>
          <cell r="E70">
            <v>36.0685</v>
          </cell>
        </row>
        <row r="71">
          <cell r="A71" t="str">
            <v>E301</v>
          </cell>
          <cell r="B71" t="str">
            <v xml:space="preserve">Betoneira: 320 l  </v>
          </cell>
          <cell r="C71" t="str">
            <v xml:space="preserve"> Diesel</v>
          </cell>
          <cell r="D71">
            <v>4.1938000000000004</v>
          </cell>
          <cell r="E71">
            <v>6.3403</v>
          </cell>
        </row>
        <row r="72">
          <cell r="A72" t="str">
            <v>E302</v>
          </cell>
          <cell r="B72" t="str">
            <v xml:space="preserve">Betoneira: 320 l  </v>
          </cell>
          <cell r="C72" t="str">
            <v xml:space="preserve"> Elétrico</v>
          </cell>
          <cell r="D72">
            <v>4.1938000000000004</v>
          </cell>
          <cell r="E72">
            <v>4.3377999999999997</v>
          </cell>
        </row>
        <row r="73">
          <cell r="A73" t="str">
            <v>E303</v>
          </cell>
          <cell r="B73" t="str">
            <v xml:space="preserve">Betoneira: 750 l  </v>
          </cell>
          <cell r="C73" t="str">
            <v xml:space="preserve"> Elétrico</v>
          </cell>
          <cell r="D73">
            <v>4.1938000000000004</v>
          </cell>
          <cell r="E73">
            <v>6.1938000000000004</v>
          </cell>
        </row>
        <row r="74">
          <cell r="A74" t="str">
            <v>E304</v>
          </cell>
          <cell r="B74" t="str">
            <v xml:space="preserve">Transportador Manual: carrinho de mão 80 l  </v>
          </cell>
          <cell r="C74" t="str">
            <v xml:space="preserve"> Não utiliza energia</v>
          </cell>
          <cell r="D74">
            <v>0</v>
          </cell>
          <cell r="E74">
            <v>4.7699999999999999E-2</v>
          </cell>
        </row>
        <row r="75">
          <cell r="A75" t="str">
            <v>E305</v>
          </cell>
          <cell r="B75" t="str">
            <v xml:space="preserve">Transportador Manual: A-15 - gerica 180 l  </v>
          </cell>
          <cell r="C75" t="str">
            <v xml:space="preserve"> Não utiliza energia</v>
          </cell>
          <cell r="D75">
            <v>0</v>
          </cell>
          <cell r="E75">
            <v>0.12609999999999999</v>
          </cell>
        </row>
        <row r="76">
          <cell r="A76" t="str">
            <v>E306</v>
          </cell>
          <cell r="B76" t="str">
            <v xml:space="preserve">Vibrador de Concreto: VIP45/MT2 - de imersão  </v>
          </cell>
          <cell r="C76" t="str">
            <v xml:space="preserve"> Elétrico</v>
          </cell>
          <cell r="D76">
            <v>3.7277999999999998</v>
          </cell>
          <cell r="E76">
            <v>3.9548000000000001</v>
          </cell>
        </row>
        <row r="77">
          <cell r="A77" t="str">
            <v>E307</v>
          </cell>
          <cell r="B77" t="str">
            <v xml:space="preserve">Fábric. Pré-Moldado Concreto: tubos   D=0,2 m   M / F  </v>
          </cell>
          <cell r="C77" t="str">
            <v xml:space="preserve"> Elétrico</v>
          </cell>
          <cell r="D77">
            <v>0</v>
          </cell>
          <cell r="E77">
            <v>1.3293999999999999</v>
          </cell>
        </row>
        <row r="78">
          <cell r="A78" t="str">
            <v>E308</v>
          </cell>
          <cell r="B78" t="str">
            <v xml:space="preserve">Fábric. Pré-Moldado Concreto: tubos   D=0,3 m   M / F  </v>
          </cell>
          <cell r="C78" t="str">
            <v xml:space="preserve"> Elétrico</v>
          </cell>
          <cell r="D78">
            <v>0</v>
          </cell>
          <cell r="E78">
            <v>1.3771</v>
          </cell>
        </row>
        <row r="79">
          <cell r="A79" t="str">
            <v>E309</v>
          </cell>
          <cell r="B79" t="str">
            <v xml:space="preserve">Fábric. Pré-Moldado Concreto: tubos   D=0,4 m   M / F  </v>
          </cell>
          <cell r="C79" t="str">
            <v xml:space="preserve"> Elétrico</v>
          </cell>
          <cell r="D79">
            <v>0</v>
          </cell>
          <cell r="E79">
            <v>1.4869000000000001</v>
          </cell>
        </row>
        <row r="80">
          <cell r="A80" t="str">
            <v>E310</v>
          </cell>
          <cell r="B80" t="str">
            <v xml:space="preserve">Fábric. Pré-Moldado Concreto: tubos   D=0,6 m   M / F  </v>
          </cell>
          <cell r="C80" t="str">
            <v xml:space="preserve"> Elétrico</v>
          </cell>
          <cell r="D80">
            <v>0</v>
          </cell>
          <cell r="E80">
            <v>1.9801</v>
          </cell>
        </row>
        <row r="81">
          <cell r="A81" t="str">
            <v>E311</v>
          </cell>
          <cell r="B81" t="str">
            <v xml:space="preserve">Fábric. Pré-Moldado Concreto: tubos   D=0,8 m   M / F  </v>
          </cell>
          <cell r="C81" t="str">
            <v xml:space="preserve"> Elétrico</v>
          </cell>
          <cell r="D81">
            <v>0</v>
          </cell>
          <cell r="E81">
            <v>1.9222999999999999</v>
          </cell>
        </row>
        <row r="82">
          <cell r="A82" t="str">
            <v>E312</v>
          </cell>
          <cell r="B82" t="str">
            <v xml:space="preserve">Fábric. Pré-Moldado Concreto: tubos   D=1,0 m   M / F  </v>
          </cell>
          <cell r="C82" t="str">
            <v xml:space="preserve"> Elétrico</v>
          </cell>
          <cell r="D82">
            <v>0</v>
          </cell>
          <cell r="E82">
            <v>2.1139999999999999</v>
          </cell>
        </row>
        <row r="83">
          <cell r="A83" t="str">
            <v>E313</v>
          </cell>
          <cell r="B83" t="str">
            <v xml:space="preserve">Fábric. Pré-Moldado Concreto: tubos   D=1,2 m   M / F  </v>
          </cell>
          <cell r="C83" t="str">
            <v xml:space="preserve"> Elétrico</v>
          </cell>
          <cell r="D83">
            <v>0</v>
          </cell>
          <cell r="E83">
            <v>2.1522999999999999</v>
          </cell>
        </row>
        <row r="84">
          <cell r="A84" t="str">
            <v>E314</v>
          </cell>
          <cell r="B84" t="str">
            <v xml:space="preserve">Fábric. Pré-Moldado Concreto: tubos   D=1,5 m   M / F  </v>
          </cell>
          <cell r="C84" t="str">
            <v xml:space="preserve"> Elétrico</v>
          </cell>
          <cell r="D84">
            <v>0</v>
          </cell>
          <cell r="E84">
            <v>2.1879</v>
          </cell>
        </row>
        <row r="85">
          <cell r="A85" t="str">
            <v>E315</v>
          </cell>
          <cell r="B85" t="str">
            <v xml:space="preserve">Betoneira: 500 l  </v>
          </cell>
          <cell r="C85" t="str">
            <v xml:space="preserve"> Diesel</v>
          </cell>
          <cell r="D85">
            <v>4.1938000000000004</v>
          </cell>
          <cell r="E85">
            <v>7.1970000000000001</v>
          </cell>
        </row>
        <row r="86">
          <cell r="A86" t="str">
            <v>E316</v>
          </cell>
          <cell r="B86" t="str">
            <v xml:space="preserve">Fábric. Pré-Moldado Concreto: inst. compl. -  mourão  </v>
          </cell>
          <cell r="C86" t="str">
            <v xml:space="preserve"> Elétrico</v>
          </cell>
          <cell r="D86">
            <v>0</v>
          </cell>
          <cell r="E86">
            <v>0.58079999999999998</v>
          </cell>
        </row>
        <row r="87">
          <cell r="A87" t="str">
            <v>E317</v>
          </cell>
          <cell r="B87" t="str">
            <v xml:space="preserve">Fábric. Pré-Moldado Concreto: inst. compl. -  balizador  </v>
          </cell>
          <cell r="C87" t="str">
            <v xml:space="preserve"> Elétrico</v>
          </cell>
          <cell r="D87">
            <v>0</v>
          </cell>
          <cell r="E87">
            <v>0.61099999999999999</v>
          </cell>
        </row>
        <row r="88">
          <cell r="A88" t="str">
            <v>E318</v>
          </cell>
          <cell r="B88" t="str">
            <v xml:space="preserve">Fábric. Pré-Moldado Concreto: inst. compl. - guarda-corpo  </v>
          </cell>
          <cell r="C88" t="str">
            <v xml:space="preserve"> Elétrico</v>
          </cell>
          <cell r="D88">
            <v>0</v>
          </cell>
          <cell r="E88">
            <v>0.81599999999999995</v>
          </cell>
        </row>
        <row r="89">
          <cell r="A89" t="str">
            <v>E323</v>
          </cell>
          <cell r="B89" t="str">
            <v xml:space="preserve">Central de Concreto: 30m3/h - dosadora  </v>
          </cell>
          <cell r="C89" t="str">
            <v xml:space="preserve"> Elétrico</v>
          </cell>
          <cell r="D89">
            <v>5.7469999999999999</v>
          </cell>
          <cell r="E89">
            <v>11.347</v>
          </cell>
        </row>
        <row r="90">
          <cell r="A90" t="str">
            <v>E330</v>
          </cell>
          <cell r="B90" t="str">
            <v xml:space="preserve">Espalhadora de concreto: PS 2600 -   </v>
          </cell>
          <cell r="C90" t="str">
            <v xml:space="preserve"> Diesel</v>
          </cell>
          <cell r="D90">
            <v>5.7469999999999999</v>
          </cell>
          <cell r="E90">
            <v>182.9436</v>
          </cell>
        </row>
        <row r="91">
          <cell r="A91" t="str">
            <v>E331</v>
          </cell>
          <cell r="B91" t="str">
            <v xml:space="preserve">Acabadora de concreto: GP 2600 - com forma deslizante  </v>
          </cell>
          <cell r="C91" t="str">
            <v xml:space="preserve"> Diesel</v>
          </cell>
          <cell r="D91">
            <v>5.7469999999999999</v>
          </cell>
          <cell r="E91">
            <v>212.422</v>
          </cell>
        </row>
        <row r="92">
          <cell r="A92" t="str">
            <v>E332</v>
          </cell>
          <cell r="B92" t="str">
            <v xml:space="preserve">Texturizadora e Lançadora: TC 400 - com estação meteorológica  </v>
          </cell>
          <cell r="C92" t="str">
            <v xml:space="preserve"> Diesel</v>
          </cell>
          <cell r="D92">
            <v>3.7277999999999998</v>
          </cell>
          <cell r="E92">
            <v>58.248699999999999</v>
          </cell>
        </row>
        <row r="93">
          <cell r="A93" t="str">
            <v>E333</v>
          </cell>
          <cell r="B93" t="str">
            <v xml:space="preserve">Serra de Disco Diamantado: PRO-65 - para concreto  </v>
          </cell>
          <cell r="C93" t="str">
            <v xml:space="preserve"> Gasolina</v>
          </cell>
          <cell r="D93">
            <v>3.7277999999999998</v>
          </cell>
          <cell r="E93">
            <v>37.576799999999999</v>
          </cell>
        </row>
        <row r="94">
          <cell r="A94" t="str">
            <v>E334</v>
          </cell>
          <cell r="B94" t="str">
            <v xml:space="preserve">Seladora de Juntas: EZ100 -   </v>
          </cell>
          <cell r="C94" t="str">
            <v xml:space="preserve"> Gasolina</v>
          </cell>
          <cell r="D94">
            <v>3.7277999999999998</v>
          </cell>
          <cell r="E94">
            <v>19.320599999999999</v>
          </cell>
        </row>
        <row r="95">
          <cell r="A95" t="str">
            <v>E335</v>
          </cell>
          <cell r="B95" t="str">
            <v xml:space="preserve">Central de Concreto: MG11C - 270m3 / h - dosadora e misturadora.  </v>
          </cell>
          <cell r="C95" t="str">
            <v xml:space="preserve"> Elétrico</v>
          </cell>
          <cell r="D95">
            <v>5.7469999999999999</v>
          </cell>
          <cell r="E95">
            <v>123.1434</v>
          </cell>
        </row>
        <row r="96">
          <cell r="A96" t="str">
            <v>E337</v>
          </cell>
          <cell r="B96" t="str">
            <v xml:space="preserve">Régua vibratória: CRV 4 - 4,25m  </v>
          </cell>
          <cell r="C96" t="str">
            <v xml:space="preserve"> Elétrico</v>
          </cell>
          <cell r="D96">
            <v>3.7277999999999998</v>
          </cell>
          <cell r="E96">
            <v>5.7130000000000001</v>
          </cell>
        </row>
        <row r="97">
          <cell r="A97" t="str">
            <v>E338</v>
          </cell>
          <cell r="B97" t="str">
            <v xml:space="preserve">Serra de Juntas: C-844 - para concreto  </v>
          </cell>
          <cell r="C97" t="str">
            <v xml:space="preserve"> Elétrico</v>
          </cell>
          <cell r="D97">
            <v>3.7277999999999998</v>
          </cell>
          <cell r="E97">
            <v>4.3326000000000002</v>
          </cell>
        </row>
        <row r="98">
          <cell r="A98" t="str">
            <v>E339</v>
          </cell>
          <cell r="B98" t="str">
            <v xml:space="preserve">Fábric. Pré-Moldado Concreto: placas p/ pavimento  </v>
          </cell>
          <cell r="C98" t="str">
            <v xml:space="preserve"> Elétrico</v>
          </cell>
          <cell r="D98">
            <v>0</v>
          </cell>
          <cell r="E98">
            <v>1.2596000000000001</v>
          </cell>
        </row>
        <row r="99">
          <cell r="A99" t="str">
            <v>E340</v>
          </cell>
          <cell r="B99" t="str">
            <v xml:space="preserve">Jateadora de Areia: KI-2460 - pressurizado  </v>
          </cell>
          <cell r="C99" t="str">
            <v xml:space="preserve"> Não utiliza energia</v>
          </cell>
          <cell r="D99">
            <v>3.7277999999999998</v>
          </cell>
          <cell r="E99">
            <v>4.8484999999999996</v>
          </cell>
        </row>
        <row r="100">
          <cell r="A100" t="str">
            <v>E400</v>
          </cell>
          <cell r="B100" t="str">
            <v xml:space="preserve">Caminhão Basculante: 1418R - 5 m3 - 8,8 t  </v>
          </cell>
          <cell r="C100" t="str">
            <v xml:space="preserve"> Diesel</v>
          </cell>
          <cell r="D100">
            <v>4.9703999999999997</v>
          </cell>
          <cell r="E100">
            <v>34.086500000000001</v>
          </cell>
        </row>
        <row r="101">
          <cell r="A101" t="str">
            <v>E402</v>
          </cell>
          <cell r="B101" t="str">
            <v xml:space="preserve">Caminhão Carroceria: L2318/51 - de madeira 15 t  </v>
          </cell>
          <cell r="C101" t="str">
            <v xml:space="preserve"> Diesel</v>
          </cell>
          <cell r="D101">
            <v>4.9703999999999997</v>
          </cell>
          <cell r="E101">
            <v>37.622100000000003</v>
          </cell>
        </row>
        <row r="102">
          <cell r="A102" t="str">
            <v>E403</v>
          </cell>
          <cell r="B102" t="str">
            <v xml:space="preserve">Caminhão Basculante: LK 1620 - 6 m3 - 10,5 t  </v>
          </cell>
          <cell r="C102" t="str">
            <v xml:space="preserve"> Diesel</v>
          </cell>
          <cell r="D102">
            <v>4.9703999999999997</v>
          </cell>
          <cell r="E102">
            <v>39.272100000000002</v>
          </cell>
        </row>
        <row r="103">
          <cell r="A103" t="str">
            <v>E404</v>
          </cell>
          <cell r="B103" t="str">
            <v xml:space="preserve">Caminhão Basculante: LK 2318 - 10 m3 - 15 t  </v>
          </cell>
          <cell r="C103" t="str">
            <v xml:space="preserve"> Diesel</v>
          </cell>
          <cell r="D103">
            <v>4.9703999999999997</v>
          </cell>
          <cell r="E103">
            <v>39.351799999999997</v>
          </cell>
        </row>
        <row r="104">
          <cell r="A104" t="str">
            <v>E405</v>
          </cell>
          <cell r="B104" t="str">
            <v xml:space="preserve">Caminhão Basculante: LK2318 - p/ rocha 8 m3 - 13 t  </v>
          </cell>
          <cell r="C104" t="str">
            <v xml:space="preserve"> Diesel</v>
          </cell>
          <cell r="D104">
            <v>4.9703999999999997</v>
          </cell>
          <cell r="E104">
            <v>40.878900000000002</v>
          </cell>
        </row>
        <row r="105">
          <cell r="A105" t="str">
            <v>E406</v>
          </cell>
          <cell r="B105" t="str">
            <v xml:space="preserve">Caminhão Tanque: L1620/51 - 6.000 l  </v>
          </cell>
          <cell r="C105" t="str">
            <v xml:space="preserve"> Diesel</v>
          </cell>
          <cell r="D105">
            <v>4.9703999999999997</v>
          </cell>
          <cell r="E105">
            <v>36.354900000000001</v>
          </cell>
        </row>
        <row r="106">
          <cell r="A106" t="str">
            <v>E407</v>
          </cell>
          <cell r="B106" t="str">
            <v xml:space="preserve">Caminhão Tanque: L2318/51 - 10.000 l  </v>
          </cell>
          <cell r="C106" t="str">
            <v xml:space="preserve"> Diesel</v>
          </cell>
          <cell r="D106">
            <v>4.9703999999999997</v>
          </cell>
          <cell r="E106">
            <v>38.028799999999997</v>
          </cell>
        </row>
        <row r="107">
          <cell r="A107" t="str">
            <v>E408</v>
          </cell>
          <cell r="B107" t="str">
            <v xml:space="preserve">Caminhão Carroceria: 710 / 37 - fixa 4 t  </v>
          </cell>
          <cell r="C107" t="str">
            <v xml:space="preserve"> Diesel</v>
          </cell>
          <cell r="D107">
            <v>4.9703999999999997</v>
          </cell>
          <cell r="E107">
            <v>21.9148</v>
          </cell>
        </row>
        <row r="108">
          <cell r="A108" t="str">
            <v>E409</v>
          </cell>
          <cell r="B108" t="str">
            <v xml:space="preserve">Caminhão Carroceria: L1620/51 - fixa 9 t  </v>
          </cell>
          <cell r="C108" t="str">
            <v xml:space="preserve"> Diesel</v>
          </cell>
          <cell r="D108">
            <v>4.9703999999999997</v>
          </cell>
          <cell r="E108">
            <v>35.988799999999998</v>
          </cell>
        </row>
        <row r="109">
          <cell r="A109" t="str">
            <v>E410</v>
          </cell>
          <cell r="B109" t="str">
            <v xml:space="preserve">Caminhão Basculante: 1214K - 4 m3 - 7,1 t  </v>
          </cell>
          <cell r="C109" t="str">
            <v xml:space="preserve"> Diesel</v>
          </cell>
          <cell r="D109">
            <v>4.9703999999999997</v>
          </cell>
          <cell r="E109">
            <v>29.4145</v>
          </cell>
        </row>
        <row r="110">
          <cell r="A110" t="str">
            <v>E411</v>
          </cell>
          <cell r="B110" t="str">
            <v xml:space="preserve">Cavalo Mecânico com Reboque: LS1632/45 - 29,5 t  </v>
          </cell>
          <cell r="C110" t="str">
            <v xml:space="preserve"> Diesel</v>
          </cell>
          <cell r="D110">
            <v>5.2809999999999997</v>
          </cell>
          <cell r="E110">
            <v>53.461799999999997</v>
          </cell>
        </row>
        <row r="111">
          <cell r="A111" t="str">
            <v>E412</v>
          </cell>
          <cell r="B111" t="str">
            <v xml:space="preserve">Veículo Leve: GOL 1000 - automóvel até 100 hp  </v>
          </cell>
          <cell r="C111" t="str">
            <v xml:space="preserve"> Gasolina</v>
          </cell>
          <cell r="D111">
            <v>4.5044000000000004</v>
          </cell>
          <cell r="E111">
            <v>16.7941</v>
          </cell>
        </row>
        <row r="112">
          <cell r="A112" t="str">
            <v>E416</v>
          </cell>
          <cell r="B112" t="str">
            <v xml:space="preserve">Veículo Leve: pick up Silverado  </v>
          </cell>
          <cell r="C112" t="str">
            <v xml:space="preserve"> Diesel</v>
          </cell>
          <cell r="D112">
            <v>4.5044000000000004</v>
          </cell>
          <cell r="E112">
            <v>18.8369</v>
          </cell>
        </row>
        <row r="113">
          <cell r="A113" t="str">
            <v>E421</v>
          </cell>
          <cell r="B113" t="str">
            <v xml:space="preserve">Caminhão Tanque: L2318/51 - 13.000 l  </v>
          </cell>
          <cell r="C113" t="str">
            <v xml:space="preserve"> Diesel</v>
          </cell>
          <cell r="D113">
            <v>4.9703999999999997</v>
          </cell>
          <cell r="E113">
            <v>38.420999999999999</v>
          </cell>
        </row>
        <row r="114">
          <cell r="A114" t="str">
            <v>E422</v>
          </cell>
          <cell r="B114" t="str">
            <v xml:space="preserve">Caminhão Tanque: L1620/51 - 8.000 l  </v>
          </cell>
          <cell r="C114" t="str">
            <v xml:space="preserve"> Diesel</v>
          </cell>
          <cell r="D114">
            <v>4.9703999999999997</v>
          </cell>
          <cell r="E114">
            <v>36.441899999999997</v>
          </cell>
        </row>
        <row r="115">
          <cell r="A115" t="str">
            <v>E427</v>
          </cell>
          <cell r="B115" t="str">
            <v xml:space="preserve">Caminhão Betoneira: 16-220 - 11,5 t   5m3  </v>
          </cell>
          <cell r="C115" t="str">
            <v xml:space="preserve"> Diesel</v>
          </cell>
          <cell r="D115">
            <v>4.9703999999999997</v>
          </cell>
          <cell r="E115">
            <v>44.1663</v>
          </cell>
        </row>
        <row r="116">
          <cell r="A116" t="str">
            <v>E432</v>
          </cell>
          <cell r="B116" t="str">
            <v xml:space="preserve">Caminhão Basculante: NL-10-320  6x4 - 20 t  </v>
          </cell>
          <cell r="C116" t="str">
            <v xml:space="preserve"> Diesel</v>
          </cell>
          <cell r="D116">
            <v>4.9703999999999997</v>
          </cell>
          <cell r="E116">
            <v>53.091999999999999</v>
          </cell>
        </row>
        <row r="117">
          <cell r="A117" t="str">
            <v>E433</v>
          </cell>
          <cell r="B117" t="str">
            <v xml:space="preserve">Caminhão Basculante: NL-10-320  6x4 - para rocha  18 t  </v>
          </cell>
          <cell r="C117" t="str">
            <v xml:space="preserve"> Diesel</v>
          </cell>
          <cell r="D117">
            <v>4.9703999999999997</v>
          </cell>
          <cell r="E117">
            <v>54.608899999999998</v>
          </cell>
        </row>
        <row r="118">
          <cell r="A118" t="str">
            <v>E434</v>
          </cell>
          <cell r="B118" t="str">
            <v xml:space="preserve">Caminhão Carroceria: L 1620/51 - c/ guindauto   6 t x m  </v>
          </cell>
          <cell r="C118" t="str">
            <v xml:space="preserve"> Diesel</v>
          </cell>
          <cell r="D118">
            <v>4.9703999999999997</v>
          </cell>
          <cell r="E118">
            <v>38.572800000000001</v>
          </cell>
        </row>
        <row r="119">
          <cell r="A119" t="str">
            <v>E435</v>
          </cell>
          <cell r="B119" t="str">
            <v xml:space="preserve">Caminhão Basculante: LK-1620/51 - p/ rocha   5m3    8 t  </v>
          </cell>
          <cell r="C119" t="str">
            <v xml:space="preserve"> Diesel</v>
          </cell>
          <cell r="D119">
            <v>4.9703999999999997</v>
          </cell>
          <cell r="E119">
            <v>40.184899999999999</v>
          </cell>
        </row>
        <row r="120">
          <cell r="A120" t="str">
            <v>E501</v>
          </cell>
          <cell r="B120" t="str">
            <v xml:space="preserve">Grupo Gerador: GEHMB-44 - 40 / 44 KVA  </v>
          </cell>
          <cell r="C120" t="str">
            <v xml:space="preserve"> Diesel</v>
          </cell>
          <cell r="D120">
            <v>4.1938000000000004</v>
          </cell>
          <cell r="E120">
            <v>13.5405</v>
          </cell>
        </row>
        <row r="121">
          <cell r="A121" t="str">
            <v>E502</v>
          </cell>
          <cell r="B121" t="str">
            <v xml:space="preserve">Grupo Gerador: GEHM-150 - 139 / 150 KVA  </v>
          </cell>
          <cell r="C121" t="str">
            <v xml:space="preserve"> Diesel</v>
          </cell>
          <cell r="D121">
            <v>4.1938000000000004</v>
          </cell>
          <cell r="E121">
            <v>32.253900000000002</v>
          </cell>
        </row>
        <row r="122">
          <cell r="A122" t="str">
            <v>E503</v>
          </cell>
          <cell r="B122" t="str">
            <v xml:space="preserve">Grupo Gerador: GEHM-180 - 165 / 180 KVA  </v>
          </cell>
          <cell r="C122" t="str">
            <v xml:space="preserve"> Diesel</v>
          </cell>
          <cell r="D122">
            <v>4.1938000000000004</v>
          </cell>
          <cell r="E122">
            <v>37.573700000000002</v>
          </cell>
        </row>
        <row r="123">
          <cell r="A123" t="str">
            <v>E504</v>
          </cell>
          <cell r="B123" t="str">
            <v xml:space="preserve">Grupo Gerador: GEHV-285 - 262 / 290 KVA  </v>
          </cell>
          <cell r="C123" t="str">
            <v xml:space="preserve"> Diesel</v>
          </cell>
          <cell r="D123">
            <v>4.1938000000000004</v>
          </cell>
          <cell r="E123">
            <v>60.707599999999999</v>
          </cell>
        </row>
        <row r="124">
          <cell r="A124" t="str">
            <v>E505</v>
          </cell>
          <cell r="B124" t="str">
            <v xml:space="preserve">Grupo Gerador: GEHY-10 - 9 / 10 KVA  </v>
          </cell>
          <cell r="C124" t="str">
            <v xml:space="preserve"> Diesel</v>
          </cell>
          <cell r="D124">
            <v>4.1938000000000004</v>
          </cell>
          <cell r="E124">
            <v>7.2183000000000002</v>
          </cell>
        </row>
        <row r="125">
          <cell r="A125" t="str">
            <v>E507</v>
          </cell>
          <cell r="B125" t="str">
            <v xml:space="preserve">Grupo Gerador: GEHP-110 - 86 / 95 KVA  </v>
          </cell>
          <cell r="C125" t="str">
            <v xml:space="preserve"> Diesel</v>
          </cell>
          <cell r="D125">
            <v>4.1938000000000004</v>
          </cell>
          <cell r="E125">
            <v>25.650099999999998</v>
          </cell>
        </row>
        <row r="126">
          <cell r="A126" t="str">
            <v>E508</v>
          </cell>
          <cell r="B126" t="str">
            <v xml:space="preserve">Grupo Gerador: GEHY-3 - 2,5 / 3,0 KVA  </v>
          </cell>
          <cell r="C126" t="str">
            <v xml:space="preserve"> Diesel</v>
          </cell>
          <cell r="D126">
            <v>4.1938000000000004</v>
          </cell>
          <cell r="E126">
            <v>4.8719999999999999</v>
          </cell>
        </row>
        <row r="127">
          <cell r="A127" t="str">
            <v>E509</v>
          </cell>
          <cell r="B127" t="str">
            <v xml:space="preserve">Grupo Gerador: 25,0 KVA  </v>
          </cell>
          <cell r="C127" t="str">
            <v xml:space="preserve"> Diesel</v>
          </cell>
          <cell r="D127">
            <v>4.1938000000000004</v>
          </cell>
          <cell r="E127">
            <v>9.5383999999999993</v>
          </cell>
        </row>
        <row r="128">
          <cell r="A128" t="str">
            <v>E601</v>
          </cell>
          <cell r="B128" t="str">
            <v xml:space="preserve">Roçadeira: em trator de pneus  </v>
          </cell>
          <cell r="C128" t="str">
            <v xml:space="preserve"> Diesel</v>
          </cell>
          <cell r="D128">
            <v>4.1938000000000004</v>
          </cell>
          <cell r="E128">
            <v>27.7225</v>
          </cell>
        </row>
        <row r="129">
          <cell r="A129" t="str">
            <v>E602</v>
          </cell>
          <cell r="B129" t="str">
            <v xml:space="preserve">Roçadeira: XTA-TC145 - em micro trator  </v>
          </cell>
          <cell r="C129" t="str">
            <v xml:space="preserve"> Diesel</v>
          </cell>
          <cell r="D129">
            <v>4.1938000000000004</v>
          </cell>
          <cell r="E129">
            <v>8.9770000000000003</v>
          </cell>
        </row>
        <row r="130">
          <cell r="A130" t="str">
            <v>E603</v>
          </cell>
          <cell r="B130" t="str">
            <v xml:space="preserve">Roçadeira: FR-108 - mecânica (costal)  </v>
          </cell>
          <cell r="C130" t="str">
            <v xml:space="preserve"> Diesel</v>
          </cell>
          <cell r="D130">
            <v>3.7277999999999998</v>
          </cell>
          <cell r="E130">
            <v>6.5384000000000002</v>
          </cell>
        </row>
        <row r="131">
          <cell r="A131" t="str">
            <v>E901</v>
          </cell>
          <cell r="B131" t="str">
            <v xml:space="preserve">Campânula de Ar Comprimido: 3 m3  </v>
          </cell>
          <cell r="C131" t="str">
            <v xml:space="preserve"> Não utiliza energia</v>
          </cell>
          <cell r="D131">
            <v>0</v>
          </cell>
          <cell r="E131">
            <v>2.6981000000000002</v>
          </cell>
        </row>
        <row r="132">
          <cell r="A132" t="str">
            <v>E902</v>
          </cell>
          <cell r="B132" t="str">
            <v xml:space="preserve">Bate-Estacas: IM-750-PM - de gravidade 500 kg  </v>
          </cell>
          <cell r="C132" t="str">
            <v xml:space="preserve"> Diesel</v>
          </cell>
          <cell r="D132">
            <v>4.1938000000000004</v>
          </cell>
          <cell r="E132">
            <v>9.5035000000000007</v>
          </cell>
        </row>
        <row r="133">
          <cell r="A133" t="str">
            <v>E903</v>
          </cell>
          <cell r="B133" t="str">
            <v xml:space="preserve">Bate-Estacas: IM-1320-BS - de gravidade 3.000 kg  </v>
          </cell>
          <cell r="C133" t="str">
            <v xml:space="preserve"> Diesel</v>
          </cell>
          <cell r="D133">
            <v>4.1938000000000004</v>
          </cell>
          <cell r="E133">
            <v>51.347499999999997</v>
          </cell>
        </row>
        <row r="134">
          <cell r="A134" t="str">
            <v>E904</v>
          </cell>
          <cell r="B134" t="str">
            <v xml:space="preserve">Máquina de Bancada: serra circular de 12"  </v>
          </cell>
          <cell r="C134" t="str">
            <v xml:space="preserve"> Elétrico</v>
          </cell>
          <cell r="D134">
            <v>0</v>
          </cell>
          <cell r="E134">
            <v>0.12239999999999999</v>
          </cell>
        </row>
        <row r="135">
          <cell r="A135" t="str">
            <v>E905</v>
          </cell>
          <cell r="B135" t="str">
            <v xml:space="preserve">Máquina Manual: TU-40 - talha guincho para 4 t  </v>
          </cell>
          <cell r="C135" t="str">
            <v xml:space="preserve"> Não utiliza energia</v>
          </cell>
          <cell r="D135">
            <v>0</v>
          </cell>
          <cell r="E135">
            <v>0.27229999999999999</v>
          </cell>
        </row>
        <row r="136">
          <cell r="A136" t="str">
            <v>E906</v>
          </cell>
          <cell r="B136" t="str">
            <v xml:space="preserve">Compactador Manual: ES600 - soquete vibratório  </v>
          </cell>
          <cell r="C136" t="str">
            <v xml:space="preserve"> Gasolina</v>
          </cell>
          <cell r="D136">
            <v>3.7277999999999998</v>
          </cell>
          <cell r="E136">
            <v>6.2308000000000003</v>
          </cell>
        </row>
        <row r="137">
          <cell r="A137" t="str">
            <v>E907</v>
          </cell>
          <cell r="B137" t="str">
            <v xml:space="preserve">Conjunto Moto-Bomba: 180-SH-75 - com motor  </v>
          </cell>
          <cell r="C137" t="str">
            <v xml:space="preserve"> Gasolina</v>
          </cell>
          <cell r="D137">
            <v>0</v>
          </cell>
          <cell r="E137">
            <v>7.2904999999999998</v>
          </cell>
        </row>
        <row r="138">
          <cell r="A138" t="str">
            <v>E908</v>
          </cell>
          <cell r="B138" t="str">
            <v xml:space="preserve">Máquina para Pintura: 44 - demarcação de faixas autoprop.  </v>
          </cell>
          <cell r="C138" t="str">
            <v xml:space="preserve"> Diesel</v>
          </cell>
          <cell r="D138">
            <v>5.7469999999999999</v>
          </cell>
          <cell r="E138">
            <v>29.155100000000001</v>
          </cell>
        </row>
        <row r="139">
          <cell r="A139" t="str">
            <v>E909</v>
          </cell>
          <cell r="B139" t="str">
            <v xml:space="preserve">Equip. para Hidrosemeadura: 5.500 l  </v>
          </cell>
          <cell r="C139" t="str">
            <v xml:space="preserve"> Diesel</v>
          </cell>
          <cell r="D139">
            <v>4.9703999999999997</v>
          </cell>
          <cell r="E139">
            <v>49.0715</v>
          </cell>
        </row>
        <row r="140">
          <cell r="A140" t="str">
            <v>E910</v>
          </cell>
          <cell r="B140" t="str">
            <v xml:space="preserve">Máquina Manual: 1361 - esmerilhadeira de disco  </v>
          </cell>
          <cell r="C140" t="str">
            <v xml:space="preserve"> Elétrico</v>
          </cell>
          <cell r="D140">
            <v>0</v>
          </cell>
          <cell r="E140">
            <v>5.9499999999999997E-2</v>
          </cell>
        </row>
        <row r="141">
          <cell r="A141" t="str">
            <v>E911</v>
          </cell>
          <cell r="B141" t="str">
            <v xml:space="preserve">Tripé-Sonda: MACH 850 - Tripé-Sonda com motor  </v>
          </cell>
          <cell r="C141" t="str">
            <v xml:space="preserve"> Diesel</v>
          </cell>
          <cell r="D141">
            <v>0</v>
          </cell>
          <cell r="E141">
            <v>10.1454</v>
          </cell>
        </row>
        <row r="142">
          <cell r="A142" t="str">
            <v>E912</v>
          </cell>
          <cell r="B142" t="str">
            <v xml:space="preserve">Máquina Manual: 1184 - furadeira elétrica de Impacto  </v>
          </cell>
          <cell r="C142" t="str">
            <v xml:space="preserve"> Elétrico</v>
          </cell>
          <cell r="D142">
            <v>0</v>
          </cell>
          <cell r="E142">
            <v>2.9499999999999998E-2</v>
          </cell>
        </row>
        <row r="143">
          <cell r="A143" t="str">
            <v>E914</v>
          </cell>
          <cell r="B143" t="str">
            <v xml:space="preserve">Compactador Manual: VPY-1750 - placa vibratória c/ motor  </v>
          </cell>
          <cell r="C143" t="str">
            <v xml:space="preserve"> Diesel</v>
          </cell>
          <cell r="D143">
            <v>3.7277999999999998</v>
          </cell>
          <cell r="E143">
            <v>5.5388999999999999</v>
          </cell>
        </row>
        <row r="144">
          <cell r="A144" t="str">
            <v>E915</v>
          </cell>
          <cell r="B144" t="str">
            <v xml:space="preserve">Vassoura Mecânica: equip. varred. aspirad.  </v>
          </cell>
          <cell r="C144" t="str">
            <v xml:space="preserve"> Diesel</v>
          </cell>
          <cell r="D144">
            <v>4.9703999999999997</v>
          </cell>
          <cell r="E144">
            <v>59.407400000000003</v>
          </cell>
        </row>
        <row r="145">
          <cell r="A145" t="str">
            <v>E916</v>
          </cell>
          <cell r="B145" t="str">
            <v xml:space="preserve">Máquina Manual: moto serra nº 8  </v>
          </cell>
          <cell r="C145" t="str">
            <v xml:space="preserve"> Gasolina</v>
          </cell>
          <cell r="D145">
            <v>3.7277999999999998</v>
          </cell>
          <cell r="E145">
            <v>7.4124999999999996</v>
          </cell>
        </row>
        <row r="146">
          <cell r="A146" t="str">
            <v>E917</v>
          </cell>
          <cell r="B146" t="str">
            <v xml:space="preserve">Máquina de Bancada: C-6A universal de corte p/ chapa  </v>
          </cell>
          <cell r="C146" t="str">
            <v xml:space="preserve"> Elétrico</v>
          </cell>
          <cell r="D146">
            <v>3.7277999999999998</v>
          </cell>
          <cell r="E146">
            <v>4.8696999999999999</v>
          </cell>
        </row>
        <row r="147">
          <cell r="A147" t="str">
            <v>E918</v>
          </cell>
          <cell r="B147" t="str">
            <v xml:space="preserve">Máquina de Bancada: EB-08 - prensa excêntrica  </v>
          </cell>
          <cell r="C147" t="str">
            <v xml:space="preserve"> Elétrico</v>
          </cell>
          <cell r="D147">
            <v>0</v>
          </cell>
          <cell r="E147">
            <v>0.41660000000000003</v>
          </cell>
        </row>
        <row r="148">
          <cell r="A148" t="str">
            <v>E919</v>
          </cell>
          <cell r="B148" t="str">
            <v xml:space="preserve">Máquina de Bancada: GMN 1202 - guilhotina   8 t  </v>
          </cell>
          <cell r="C148" t="str">
            <v xml:space="preserve"> Elétrico</v>
          </cell>
          <cell r="D148">
            <v>0</v>
          </cell>
          <cell r="E148">
            <v>0.94179999999999997</v>
          </cell>
        </row>
        <row r="149">
          <cell r="A149" t="str">
            <v>E920</v>
          </cell>
          <cell r="B149" t="str">
            <v xml:space="preserve">Máquina para Pintura: FX45-HSP - de faixa a quente p/ mat. termop.  </v>
          </cell>
          <cell r="C149" t="str">
            <v xml:space="preserve"> Diesel</v>
          </cell>
          <cell r="D149">
            <v>5.7469999999999999</v>
          </cell>
          <cell r="E149">
            <v>30.822399999999998</v>
          </cell>
        </row>
        <row r="150">
          <cell r="A150" t="str">
            <v>E921</v>
          </cell>
          <cell r="B150" t="str">
            <v xml:space="preserve">Fusor: 600 l  </v>
          </cell>
          <cell r="C150" t="str">
            <v xml:space="preserve"> Diesel</v>
          </cell>
          <cell r="D150">
            <v>0</v>
          </cell>
          <cell r="E150">
            <v>13.382400000000001</v>
          </cell>
        </row>
        <row r="151">
          <cell r="A151" t="str">
            <v>E922</v>
          </cell>
          <cell r="B151" t="str">
            <v xml:space="preserve">Martelete: perfurador/ rompedor elétrico 11316  </v>
          </cell>
          <cell r="C151" t="str">
            <v xml:space="preserve"> Elétrico</v>
          </cell>
          <cell r="D151">
            <v>3.7277999999999998</v>
          </cell>
          <cell r="E151">
            <v>4.0044000000000004</v>
          </cell>
        </row>
        <row r="152">
          <cell r="A152" t="str">
            <v>E923</v>
          </cell>
          <cell r="B152" t="str">
            <v xml:space="preserve">Máquina Manual: lixadeira 1353-7"  </v>
          </cell>
          <cell r="C152" t="str">
            <v xml:space="preserve"> Elétrico</v>
          </cell>
          <cell r="D152">
            <v>0</v>
          </cell>
          <cell r="E152">
            <v>7.5899999999999995E-2</v>
          </cell>
        </row>
        <row r="153">
          <cell r="A153" t="str">
            <v>E924</v>
          </cell>
          <cell r="B153" t="str">
            <v xml:space="preserve">Equip. para Solda: Bantam 2000 - transformador solda elétr. 250 amp  </v>
          </cell>
          <cell r="C153" t="str">
            <v xml:space="preserve"> Elétrico</v>
          </cell>
          <cell r="D153">
            <v>0</v>
          </cell>
          <cell r="E153">
            <v>3.73E-2</v>
          </cell>
        </row>
        <row r="154">
          <cell r="A154" t="str">
            <v>E925</v>
          </cell>
          <cell r="B154" t="str">
            <v xml:space="preserve">Aplicador de Material Termoplástico: por extrusão  </v>
          </cell>
          <cell r="C154" t="str">
            <v xml:space="preserve"> Diesel</v>
          </cell>
          <cell r="D154">
            <v>0</v>
          </cell>
          <cell r="E154">
            <v>4.17</v>
          </cell>
        </row>
      </sheetData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AURAÇÃO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CEFC3-0642-48A3-B54A-3C8EA8947640}">
  <sheetPr>
    <pageSetUpPr fitToPage="1"/>
  </sheetPr>
  <dimension ref="A1:Q33"/>
  <sheetViews>
    <sheetView showGridLines="0" tabSelected="1" zoomScaleNormal="100" zoomScaleSheetLayoutView="100" workbookViewId="0">
      <selection activeCell="F2" sqref="F2"/>
    </sheetView>
  </sheetViews>
  <sheetFormatPr defaultColWidth="7.7109375" defaultRowHeight="12" x14ac:dyDescent="0.25"/>
  <cols>
    <col min="1" max="1" width="13.140625" style="5" customWidth="1"/>
    <col min="2" max="2" width="84.85546875" style="5" customWidth="1"/>
    <col min="3" max="3" width="5.7109375" style="17" customWidth="1"/>
    <col min="4" max="4" width="13.85546875" style="18" customWidth="1"/>
    <col min="5" max="5" width="11.42578125" style="16" customWidth="1"/>
    <col min="6" max="6" width="16.85546875" style="5" customWidth="1"/>
    <col min="7" max="10" width="17.28515625" style="16" hidden="1" customWidth="1"/>
    <col min="11" max="11" width="23.28515625" style="5" hidden="1" customWidth="1"/>
    <col min="12" max="12" width="16.42578125" style="4" hidden="1" customWidth="1"/>
    <col min="13" max="13" width="14.28515625" style="5" hidden="1" customWidth="1"/>
    <col min="14" max="14" width="12" style="84" customWidth="1"/>
    <col min="15" max="15" width="11.28515625" style="5" bestFit="1" customWidth="1"/>
    <col min="16" max="16" width="10" style="5" bestFit="1" customWidth="1"/>
    <col min="17" max="17" width="8.5703125" style="5" bestFit="1" customWidth="1"/>
    <col min="18" max="16384" width="7.7109375" style="5"/>
  </cols>
  <sheetData>
    <row r="1" spans="1:17" s="1" customFormat="1" ht="15" x14ac:dyDescent="0.25">
      <c r="A1" s="127" t="s">
        <v>292</v>
      </c>
      <c r="B1" s="128"/>
      <c r="C1" s="128"/>
      <c r="D1" s="57"/>
      <c r="E1" s="53"/>
      <c r="F1" s="53"/>
      <c r="G1" s="53"/>
      <c r="H1" s="53"/>
      <c r="I1" s="53"/>
      <c r="J1" s="53"/>
      <c r="L1" s="2"/>
      <c r="N1" s="83"/>
    </row>
    <row r="2" spans="1:17" s="1" customFormat="1" ht="15" x14ac:dyDescent="0.25">
      <c r="A2" s="129" t="s">
        <v>10</v>
      </c>
      <c r="B2" s="130"/>
      <c r="C2" s="130"/>
      <c r="D2" s="36"/>
      <c r="E2" s="52"/>
      <c r="F2" s="55"/>
      <c r="G2" s="52"/>
      <c r="H2" s="52"/>
      <c r="I2" s="52"/>
      <c r="J2" s="52"/>
      <c r="L2" s="2"/>
      <c r="N2" s="83"/>
    </row>
    <row r="3" spans="1:17" s="1" customFormat="1" ht="15" x14ac:dyDescent="0.25">
      <c r="A3" s="129" t="s">
        <v>11</v>
      </c>
      <c r="B3" s="130"/>
      <c r="C3" s="130"/>
      <c r="D3" s="36"/>
      <c r="E3" s="52"/>
      <c r="F3" s="55"/>
      <c r="G3" s="52"/>
      <c r="H3" s="52"/>
      <c r="I3" s="52"/>
      <c r="J3" s="52"/>
      <c r="L3" s="2"/>
      <c r="N3" s="83"/>
    </row>
    <row r="4" spans="1:17" s="1" customFormat="1" ht="15.75" thickBot="1" x14ac:dyDescent="0.3">
      <c r="A4" s="131" t="s">
        <v>291</v>
      </c>
      <c r="B4" s="132"/>
      <c r="C4" s="132"/>
      <c r="D4" s="36"/>
      <c r="E4" s="56"/>
      <c r="F4" s="55"/>
      <c r="G4" s="56"/>
      <c r="H4" s="56"/>
      <c r="I4" s="56"/>
      <c r="J4" s="56"/>
      <c r="L4" s="2"/>
      <c r="N4" s="83"/>
    </row>
    <row r="5" spans="1:17" s="1" customFormat="1" ht="15" customHeight="1" x14ac:dyDescent="0.2">
      <c r="A5" s="114" t="s">
        <v>0</v>
      </c>
      <c r="B5" s="116" t="s">
        <v>6</v>
      </c>
      <c r="C5" s="116" t="s">
        <v>4</v>
      </c>
      <c r="D5" s="120" t="s">
        <v>1</v>
      </c>
      <c r="E5" s="118" t="s">
        <v>7</v>
      </c>
      <c r="F5" s="105" t="s">
        <v>18</v>
      </c>
      <c r="G5" s="59"/>
      <c r="H5" s="59"/>
      <c r="I5" s="59"/>
      <c r="J5" s="59"/>
      <c r="L5" s="112"/>
      <c r="M5" s="113"/>
      <c r="N5" s="83"/>
    </row>
    <row r="6" spans="1:17" ht="49.5" customHeight="1" thickBot="1" x14ac:dyDescent="0.25">
      <c r="A6" s="115"/>
      <c r="B6" s="117"/>
      <c r="C6" s="117"/>
      <c r="D6" s="121"/>
      <c r="E6" s="119"/>
      <c r="F6" s="51" t="s">
        <v>1</v>
      </c>
      <c r="G6" s="59"/>
      <c r="H6" s="59"/>
      <c r="I6" s="59"/>
      <c r="J6" s="59"/>
      <c r="K6" s="3"/>
    </row>
    <row r="7" spans="1:17" ht="17.25" customHeight="1" x14ac:dyDescent="0.2">
      <c r="A7" s="21"/>
      <c r="B7" s="40"/>
      <c r="C7" s="40"/>
      <c r="D7" s="41"/>
      <c r="E7" s="42"/>
      <c r="F7" s="22">
        <f>F28</f>
        <v>160444.22</v>
      </c>
      <c r="G7" s="60"/>
      <c r="H7" s="60"/>
      <c r="I7" s="60"/>
      <c r="J7" s="60"/>
      <c r="K7" s="3"/>
      <c r="O7" s="94"/>
      <c r="P7" s="93"/>
      <c r="Q7" s="92"/>
    </row>
    <row r="8" spans="1:17" s="8" customFormat="1" ht="15" x14ac:dyDescent="0.25">
      <c r="A8" s="34" t="s">
        <v>293</v>
      </c>
      <c r="B8" s="27" t="s">
        <v>294</v>
      </c>
      <c r="C8" s="37"/>
      <c r="D8" s="38"/>
      <c r="E8" s="39"/>
      <c r="F8" s="35">
        <f>SUM(F9:F10)</f>
        <v>10291.200000000001</v>
      </c>
      <c r="G8" s="61"/>
      <c r="H8" s="61"/>
      <c r="I8" s="61"/>
      <c r="J8" s="61"/>
      <c r="K8" s="6"/>
      <c r="L8" s="7"/>
      <c r="M8" s="9"/>
      <c r="N8" s="85"/>
      <c r="O8" s="94"/>
      <c r="P8" s="93"/>
      <c r="Q8" s="95"/>
    </row>
    <row r="9" spans="1:17" s="8" customFormat="1" ht="15" x14ac:dyDescent="0.25">
      <c r="A9" s="33" t="s">
        <v>295</v>
      </c>
      <c r="B9" s="23" t="s">
        <v>296</v>
      </c>
      <c r="C9" s="19" t="s">
        <v>297</v>
      </c>
      <c r="D9" s="28">
        <v>40</v>
      </c>
      <c r="E9" s="26">
        <v>152.82</v>
      </c>
      <c r="F9" s="29">
        <f>ROUND(D9*$E9,2)</f>
        <v>6112.8</v>
      </c>
      <c r="G9" s="62"/>
      <c r="H9" s="62"/>
      <c r="I9" s="62"/>
      <c r="J9" s="62"/>
      <c r="K9" s="6"/>
      <c r="L9" s="7"/>
      <c r="M9" s="9"/>
      <c r="N9" s="85"/>
      <c r="O9" s="91"/>
      <c r="P9" s="93"/>
      <c r="Q9" s="95"/>
    </row>
    <row r="10" spans="1:17" s="8" customFormat="1" ht="15" x14ac:dyDescent="0.25">
      <c r="A10" s="33" t="s">
        <v>298</v>
      </c>
      <c r="B10" s="23" t="s">
        <v>299</v>
      </c>
      <c r="C10" s="19" t="s">
        <v>297</v>
      </c>
      <c r="D10" s="28">
        <v>120</v>
      </c>
      <c r="E10" s="26">
        <v>34.82</v>
      </c>
      <c r="F10" s="29">
        <f>ROUND(D10*$E10,2)</f>
        <v>4178.3999999999996</v>
      </c>
      <c r="G10" s="63"/>
      <c r="H10" s="63"/>
      <c r="I10" s="63"/>
      <c r="J10" s="63"/>
      <c r="K10" s="6"/>
      <c r="L10" s="7"/>
      <c r="M10" s="9"/>
      <c r="N10" s="85"/>
      <c r="O10" s="91"/>
      <c r="P10" s="93"/>
      <c r="Q10" s="95"/>
    </row>
    <row r="11" spans="1:17" s="30" customFormat="1" ht="28.5" customHeight="1" x14ac:dyDescent="0.25">
      <c r="A11" s="34" t="s">
        <v>300</v>
      </c>
      <c r="B11" s="27" t="s">
        <v>301</v>
      </c>
      <c r="C11" s="37"/>
      <c r="D11" s="38"/>
      <c r="E11" s="39"/>
      <c r="F11" s="35">
        <f>SUM(F12)</f>
        <v>190.8</v>
      </c>
      <c r="G11" s="64" t="e">
        <f>#REF!*E11</f>
        <v>#REF!</v>
      </c>
      <c r="H11" s="64" t="e">
        <f>#REF!-G11</f>
        <v>#REF!</v>
      </c>
      <c r="I11" s="64" t="e">
        <f>F11-G11</f>
        <v>#REF!</v>
      </c>
      <c r="J11" s="64" t="e">
        <f>I11-#REF!</f>
        <v>#REF!</v>
      </c>
      <c r="K11" s="31"/>
      <c r="L11" s="32"/>
      <c r="M11" s="31"/>
      <c r="N11" s="86"/>
      <c r="O11" s="91"/>
      <c r="P11" s="93"/>
      <c r="Q11" s="95"/>
    </row>
    <row r="12" spans="1:17" s="13" customFormat="1" ht="27.75" customHeight="1" x14ac:dyDescent="0.25">
      <c r="A12" s="33" t="s">
        <v>302</v>
      </c>
      <c r="B12" s="24" t="s">
        <v>303</v>
      </c>
      <c r="C12" s="25" t="s">
        <v>304</v>
      </c>
      <c r="D12" s="28">
        <v>60</v>
      </c>
      <c r="E12" s="26">
        <v>3.18</v>
      </c>
      <c r="F12" s="29">
        <f>ROUND(D12*$E12,2)</f>
        <v>190.8</v>
      </c>
      <c r="G12" s="64" t="e">
        <f>#REF!*E12</f>
        <v>#REF!</v>
      </c>
      <c r="H12" s="64" t="e">
        <f>#REF!-G12</f>
        <v>#REF!</v>
      </c>
      <c r="I12" s="64" t="e">
        <f>F12-G12</f>
        <v>#REF!</v>
      </c>
      <c r="J12" s="64" t="e">
        <f>I12-#REF!</f>
        <v>#REF!</v>
      </c>
      <c r="K12" s="10"/>
      <c r="L12" s="11"/>
      <c r="M12" s="12"/>
      <c r="N12" s="86"/>
      <c r="O12" s="91"/>
      <c r="P12" s="93"/>
      <c r="Q12" s="96"/>
    </row>
    <row r="13" spans="1:17" s="13" customFormat="1" ht="12.75" x14ac:dyDescent="0.25">
      <c r="A13" s="34" t="s">
        <v>305</v>
      </c>
      <c r="B13" s="27" t="s">
        <v>306</v>
      </c>
      <c r="C13" s="37"/>
      <c r="D13" s="38"/>
      <c r="E13" s="39"/>
      <c r="F13" s="35">
        <f>SUM(F14:F18)</f>
        <v>21393.239999999998</v>
      </c>
      <c r="G13" s="64" t="e">
        <f>#REF!*E13</f>
        <v>#REF!</v>
      </c>
      <c r="H13" s="64" t="e">
        <f>#REF!-G13</f>
        <v>#REF!</v>
      </c>
      <c r="I13" s="64" t="e">
        <f>F13-G13</f>
        <v>#REF!</v>
      </c>
      <c r="J13" s="64" t="e">
        <f>I13-#REF!</f>
        <v>#REF!</v>
      </c>
      <c r="K13" s="10"/>
      <c r="L13" s="11"/>
      <c r="M13" s="12"/>
      <c r="N13" s="86"/>
      <c r="O13" s="91"/>
      <c r="P13" s="93"/>
      <c r="Q13" s="95"/>
    </row>
    <row r="14" spans="1:17" s="13" customFormat="1" ht="12.75" x14ac:dyDescent="0.25">
      <c r="A14" s="33" t="s">
        <v>307</v>
      </c>
      <c r="B14" s="20" t="s">
        <v>308</v>
      </c>
      <c r="C14" s="19" t="s">
        <v>8</v>
      </c>
      <c r="D14" s="28">
        <v>4</v>
      </c>
      <c r="E14" s="26">
        <v>1953.76</v>
      </c>
      <c r="F14" s="29">
        <f>ROUND(D14*$E14,2)</f>
        <v>7815.04</v>
      </c>
      <c r="G14" s="64" t="e">
        <f>#REF!*E14</f>
        <v>#REF!</v>
      </c>
      <c r="H14" s="64" t="e">
        <f>#REF!-G14</f>
        <v>#REF!</v>
      </c>
      <c r="I14" s="64" t="e">
        <f>F14-G14</f>
        <v>#REF!</v>
      </c>
      <c r="J14" s="64" t="e">
        <f>I14-#REF!</f>
        <v>#REF!</v>
      </c>
      <c r="K14" s="10"/>
      <c r="L14" s="11"/>
      <c r="M14" s="12"/>
      <c r="N14" s="86"/>
      <c r="O14" s="91"/>
      <c r="P14" s="93"/>
      <c r="Q14" s="95"/>
    </row>
    <row r="15" spans="1:17" s="13" customFormat="1" ht="12.75" x14ac:dyDescent="0.25">
      <c r="A15" s="33" t="s">
        <v>309</v>
      </c>
      <c r="B15" s="23" t="s">
        <v>310</v>
      </c>
      <c r="C15" s="19" t="s">
        <v>5</v>
      </c>
      <c r="D15" s="28">
        <v>12</v>
      </c>
      <c r="E15" s="26">
        <v>438.2</v>
      </c>
      <c r="F15" s="29">
        <f>ROUND(D15*$E15,2)</f>
        <v>5258.4</v>
      </c>
      <c r="G15" s="64" t="e">
        <f>#REF!*E15</f>
        <v>#REF!</v>
      </c>
      <c r="H15" s="64" t="e">
        <f>#REF!-G15</f>
        <v>#REF!</v>
      </c>
      <c r="I15" s="64" t="e">
        <f>F15-G15</f>
        <v>#REF!</v>
      </c>
      <c r="J15" s="64" t="e">
        <f>I15-#REF!</f>
        <v>#REF!</v>
      </c>
      <c r="K15" s="10"/>
      <c r="L15" s="11"/>
      <c r="M15" s="12"/>
      <c r="N15" s="86"/>
      <c r="O15" s="91"/>
      <c r="P15" s="93"/>
      <c r="Q15" s="97"/>
    </row>
    <row r="16" spans="1:17" s="13" customFormat="1" ht="41.25" customHeight="1" x14ac:dyDescent="0.25">
      <c r="A16" s="33" t="s">
        <v>311</v>
      </c>
      <c r="B16" s="20" t="s">
        <v>312</v>
      </c>
      <c r="C16" s="19" t="s">
        <v>313</v>
      </c>
      <c r="D16" s="28">
        <v>5</v>
      </c>
      <c r="E16" s="26">
        <v>1154.6199999999999</v>
      </c>
      <c r="F16" s="29">
        <f>ROUND(D16*$E16,2)</f>
        <v>5773.1</v>
      </c>
      <c r="G16" s="64" t="e">
        <f>#REF!*E16</f>
        <v>#REF!</v>
      </c>
      <c r="H16" s="64" t="e">
        <f>#REF!-G16</f>
        <v>#REF!</v>
      </c>
      <c r="I16" s="64" t="e">
        <f>F16-G16</f>
        <v>#REF!</v>
      </c>
      <c r="J16" s="64" t="e">
        <f>I16-#REF!</f>
        <v>#REF!</v>
      </c>
      <c r="K16" s="10"/>
      <c r="L16" s="11"/>
      <c r="M16" s="12"/>
      <c r="N16" s="86"/>
      <c r="O16" s="91"/>
      <c r="P16" s="93"/>
      <c r="Q16" s="95"/>
    </row>
    <row r="17" spans="1:17" s="13" customFormat="1" ht="25.5" x14ac:dyDescent="0.25">
      <c r="A17" s="33" t="s">
        <v>314</v>
      </c>
      <c r="B17" s="20" t="s">
        <v>315</v>
      </c>
      <c r="C17" s="19" t="s">
        <v>4</v>
      </c>
      <c r="D17" s="28">
        <v>1</v>
      </c>
      <c r="E17" s="26">
        <v>623.01</v>
      </c>
      <c r="F17" s="29">
        <f>ROUND(D17*$E17,2)</f>
        <v>623.01</v>
      </c>
      <c r="G17" s="64" t="e">
        <f>#REF!*E17</f>
        <v>#REF!</v>
      </c>
      <c r="H17" s="64" t="e">
        <f>#REF!-G17</f>
        <v>#REF!</v>
      </c>
      <c r="I17" s="64" t="e">
        <f>F17-G17</f>
        <v>#REF!</v>
      </c>
      <c r="J17" s="64" t="e">
        <f>I17-#REF!</f>
        <v>#REF!</v>
      </c>
      <c r="K17" s="10"/>
      <c r="L17" s="11"/>
      <c r="M17" s="12"/>
      <c r="N17" s="86"/>
      <c r="O17" s="91"/>
      <c r="P17" s="93"/>
      <c r="Q17" s="97"/>
    </row>
    <row r="18" spans="1:17" s="13" customFormat="1" ht="25.5" x14ac:dyDescent="0.25">
      <c r="A18" s="33" t="s">
        <v>316</v>
      </c>
      <c r="B18" s="20" t="s">
        <v>317</v>
      </c>
      <c r="C18" s="19" t="s">
        <v>318</v>
      </c>
      <c r="D18" s="28">
        <v>1</v>
      </c>
      <c r="E18" s="26">
        <v>1923.69</v>
      </c>
      <c r="F18" s="29">
        <f>ROUND(D18*$E18,2)</f>
        <v>1923.69</v>
      </c>
      <c r="G18" s="64" t="e">
        <f>#REF!*E18</f>
        <v>#REF!</v>
      </c>
      <c r="H18" s="64" t="e">
        <f>#REF!-G18</f>
        <v>#REF!</v>
      </c>
      <c r="I18" s="64" t="e">
        <f>F18-G18</f>
        <v>#REF!</v>
      </c>
      <c r="J18" s="64" t="e">
        <f>I18-#REF!</f>
        <v>#REF!</v>
      </c>
      <c r="K18" s="10"/>
      <c r="L18" s="11"/>
      <c r="M18" s="12"/>
      <c r="N18" s="86"/>
      <c r="O18" s="91"/>
      <c r="P18" s="93"/>
      <c r="Q18" s="98"/>
    </row>
    <row r="19" spans="1:17" s="13" customFormat="1" ht="12.75" x14ac:dyDescent="0.25">
      <c r="A19" s="34" t="s">
        <v>319</v>
      </c>
      <c r="B19" s="27" t="s">
        <v>9</v>
      </c>
      <c r="C19" s="37"/>
      <c r="D19" s="38"/>
      <c r="E19" s="39"/>
      <c r="F19" s="35">
        <f>SUM(F20:F21)</f>
        <v>85813.2</v>
      </c>
      <c r="G19" s="64" t="e">
        <f>#REF!*E19</f>
        <v>#REF!</v>
      </c>
      <c r="H19" s="64" t="e">
        <f>#REF!-G19</f>
        <v>#REF!</v>
      </c>
      <c r="I19" s="64" t="e">
        <f>F19-G19</f>
        <v>#REF!</v>
      </c>
      <c r="J19" s="64" t="e">
        <f>I19-#REF!</f>
        <v>#REF!</v>
      </c>
      <c r="K19" s="10"/>
      <c r="L19" s="11"/>
      <c r="M19" s="12"/>
      <c r="N19" s="86"/>
      <c r="O19" s="91"/>
      <c r="P19" s="93"/>
      <c r="Q19" s="95"/>
    </row>
    <row r="20" spans="1:17" s="13" customFormat="1" ht="30" customHeight="1" x14ac:dyDescent="0.25">
      <c r="A20" s="33" t="s">
        <v>320</v>
      </c>
      <c r="B20" s="23" t="s">
        <v>321</v>
      </c>
      <c r="C20" s="19" t="s">
        <v>5</v>
      </c>
      <c r="D20" s="28">
        <v>23640</v>
      </c>
      <c r="E20" s="26">
        <v>0.67</v>
      </c>
      <c r="F20" s="29">
        <f>ROUND(D20*$E20,2)</f>
        <v>15838.8</v>
      </c>
      <c r="G20" s="64" t="e">
        <f>#REF!*E20</f>
        <v>#REF!</v>
      </c>
      <c r="H20" s="64" t="e">
        <f>#REF!-G20</f>
        <v>#REF!</v>
      </c>
      <c r="I20" s="64" t="e">
        <f>F20-G20</f>
        <v>#REF!</v>
      </c>
      <c r="J20" s="64" t="e">
        <f>I20-#REF!</f>
        <v>#REF!</v>
      </c>
      <c r="K20" s="10"/>
      <c r="L20" s="11"/>
      <c r="M20" s="12"/>
      <c r="N20" s="86"/>
      <c r="O20" s="91"/>
      <c r="P20" s="93"/>
      <c r="Q20" s="96"/>
    </row>
    <row r="21" spans="1:17" s="13" customFormat="1" ht="20.25" customHeight="1" x14ac:dyDescent="0.25">
      <c r="A21" s="33" t="s">
        <v>322</v>
      </c>
      <c r="B21" s="23" t="s">
        <v>323</v>
      </c>
      <c r="C21" s="19" t="s">
        <v>5</v>
      </c>
      <c r="D21" s="28">
        <v>23640</v>
      </c>
      <c r="E21" s="26">
        <v>2.96</v>
      </c>
      <c r="F21" s="29">
        <f>ROUND(D21*$E21,2)</f>
        <v>69974.399999999994</v>
      </c>
      <c r="G21" s="64" t="e">
        <f>#REF!*E21</f>
        <v>#REF!</v>
      </c>
      <c r="H21" s="64" t="e">
        <f>#REF!-G21</f>
        <v>#REF!</v>
      </c>
      <c r="I21" s="64" t="e">
        <f>F21-G21</f>
        <v>#REF!</v>
      </c>
      <c r="J21" s="64" t="e">
        <f>I21-#REF!</f>
        <v>#REF!</v>
      </c>
      <c r="K21" s="10"/>
      <c r="L21" s="11"/>
      <c r="M21" s="12"/>
      <c r="N21" s="86"/>
      <c r="O21" s="91"/>
      <c r="P21" s="93"/>
      <c r="Q21" s="96"/>
    </row>
    <row r="22" spans="1:17" s="13" customFormat="1" ht="15.75" customHeight="1" x14ac:dyDescent="0.25">
      <c r="A22" s="43" t="s">
        <v>324</v>
      </c>
      <c r="B22" s="45" t="s">
        <v>325</v>
      </c>
      <c r="C22" s="44"/>
      <c r="D22" s="46"/>
      <c r="E22" s="47"/>
      <c r="F22" s="48">
        <f>SUM(F23:F27)</f>
        <v>42755.779999999992</v>
      </c>
      <c r="G22" s="64" t="e">
        <f>#REF!*E22</f>
        <v>#REF!</v>
      </c>
      <c r="H22" s="64" t="e">
        <f>#REF!-G22</f>
        <v>#REF!</v>
      </c>
      <c r="I22" s="64" t="e">
        <f>F22-G22</f>
        <v>#REF!</v>
      </c>
      <c r="J22" s="64" t="e">
        <f>I22-#REF!</f>
        <v>#REF!</v>
      </c>
      <c r="K22" s="10"/>
      <c r="L22" s="11"/>
      <c r="M22" s="12"/>
      <c r="N22" s="86"/>
      <c r="O22" s="91"/>
      <c r="P22" s="93"/>
      <c r="Q22" s="95"/>
    </row>
    <row r="23" spans="1:17" s="30" customFormat="1" ht="25.5" x14ac:dyDescent="0.25">
      <c r="A23" s="33" t="s">
        <v>326</v>
      </c>
      <c r="B23" s="24" t="s">
        <v>327</v>
      </c>
      <c r="C23" s="25" t="s">
        <v>318</v>
      </c>
      <c r="D23" s="28">
        <v>2</v>
      </c>
      <c r="E23" s="26">
        <v>10397.219999999999</v>
      </c>
      <c r="F23" s="29">
        <f>ROUND(D23*$E23,2)</f>
        <v>20794.439999999999</v>
      </c>
      <c r="G23" s="64" t="e">
        <f>#REF!*E23</f>
        <v>#REF!</v>
      </c>
      <c r="H23" s="64" t="e">
        <f>#REF!-G23</f>
        <v>#REF!</v>
      </c>
      <c r="I23" s="64" t="e">
        <f>F23-G23</f>
        <v>#REF!</v>
      </c>
      <c r="J23" s="64" t="e">
        <f>I23-#REF!</f>
        <v>#REF!</v>
      </c>
      <c r="K23" s="31" t="s">
        <v>12</v>
      </c>
      <c r="L23" s="32"/>
      <c r="M23" s="31"/>
      <c r="N23" s="86"/>
      <c r="O23" s="91"/>
      <c r="P23" s="93"/>
      <c r="Q23" s="95"/>
    </row>
    <row r="24" spans="1:17" s="8" customFormat="1" ht="15" x14ac:dyDescent="0.25">
      <c r="A24" s="33" t="s">
        <v>328</v>
      </c>
      <c r="B24" s="23" t="s">
        <v>329</v>
      </c>
      <c r="C24" s="19" t="s">
        <v>318</v>
      </c>
      <c r="D24" s="28">
        <v>2</v>
      </c>
      <c r="E24" s="26">
        <v>2438.9</v>
      </c>
      <c r="F24" s="29">
        <f>ROUND(D24*$E24,2)</f>
        <v>4877.8</v>
      </c>
      <c r="G24" s="64" t="e">
        <f>#REF!*E24</f>
        <v>#REF!</v>
      </c>
      <c r="H24" s="64" t="e">
        <f>#REF!-G24</f>
        <v>#REF!</v>
      </c>
      <c r="I24" s="64" t="e">
        <f>F24-G24</f>
        <v>#REF!</v>
      </c>
      <c r="J24" s="64" t="e">
        <f>I24-#REF!</f>
        <v>#REF!</v>
      </c>
      <c r="K24" s="6"/>
      <c r="L24" s="7"/>
      <c r="M24" s="9" t="e">
        <f>L24*(1-#REF!)</f>
        <v>#REF!</v>
      </c>
      <c r="N24" s="86"/>
      <c r="O24" s="91"/>
      <c r="P24" s="93"/>
      <c r="Q24" s="95"/>
    </row>
    <row r="25" spans="1:17" s="8" customFormat="1" ht="25.5" x14ac:dyDescent="0.25">
      <c r="A25" s="33" t="s">
        <v>330</v>
      </c>
      <c r="B25" s="23" t="s">
        <v>331</v>
      </c>
      <c r="C25" s="19" t="s">
        <v>2</v>
      </c>
      <c r="D25" s="28">
        <v>32</v>
      </c>
      <c r="E25" s="26">
        <v>213.57</v>
      </c>
      <c r="F25" s="29">
        <f>ROUND(D25*$E25,2)</f>
        <v>6834.24</v>
      </c>
      <c r="G25" s="64" t="e">
        <f>#REF!*E25</f>
        <v>#REF!</v>
      </c>
      <c r="H25" s="64" t="e">
        <f>#REF!-G25</f>
        <v>#REF!</v>
      </c>
      <c r="I25" s="64" t="e">
        <f>F25-G25</f>
        <v>#REF!</v>
      </c>
      <c r="J25" s="64" t="e">
        <f>I25-#REF!</f>
        <v>#REF!</v>
      </c>
      <c r="K25" s="6"/>
      <c r="L25" s="7"/>
      <c r="M25" s="9" t="e">
        <f>L25*(1-#REF!)</f>
        <v>#REF!</v>
      </c>
      <c r="N25" s="86"/>
      <c r="O25" s="91"/>
      <c r="P25" s="93"/>
      <c r="Q25" s="95"/>
    </row>
    <row r="26" spans="1:17" s="13" customFormat="1" ht="12.75" x14ac:dyDescent="0.25">
      <c r="A26" s="33" t="s">
        <v>332</v>
      </c>
      <c r="B26" s="20" t="s">
        <v>333</v>
      </c>
      <c r="C26" s="19" t="s">
        <v>2</v>
      </c>
      <c r="D26" s="28">
        <v>84</v>
      </c>
      <c r="E26" s="26">
        <v>112.57</v>
      </c>
      <c r="F26" s="29">
        <f>ROUND(D26*$E26,2)</f>
        <v>9455.8799999999992</v>
      </c>
      <c r="G26" s="64" t="e">
        <f>#REF!*E26</f>
        <v>#REF!</v>
      </c>
      <c r="H26" s="64" t="e">
        <f>#REF!-G26</f>
        <v>#REF!</v>
      </c>
      <c r="I26" s="64" t="e">
        <f>F26-G26</f>
        <v>#REF!</v>
      </c>
      <c r="J26" s="64" t="e">
        <f>I26-#REF!</f>
        <v>#REF!</v>
      </c>
      <c r="K26" s="10"/>
      <c r="L26" s="11"/>
      <c r="M26" s="12"/>
      <c r="N26" s="86"/>
      <c r="O26" s="91"/>
      <c r="P26" s="93"/>
      <c r="Q26" s="96"/>
    </row>
    <row r="27" spans="1:17" s="13" customFormat="1" ht="13.5" thickBot="1" x14ac:dyDescent="0.3">
      <c r="A27" s="33" t="s">
        <v>334</v>
      </c>
      <c r="B27" s="20" t="s">
        <v>335</v>
      </c>
      <c r="C27" s="19" t="s">
        <v>3</v>
      </c>
      <c r="D27" s="28">
        <v>74.64</v>
      </c>
      <c r="E27" s="26">
        <v>10.63</v>
      </c>
      <c r="F27" s="29">
        <f>ROUND(D27*$E27,2)</f>
        <v>793.42</v>
      </c>
      <c r="G27" s="64"/>
      <c r="H27" s="64"/>
      <c r="I27" s="64"/>
      <c r="J27" s="64"/>
      <c r="K27" s="10"/>
      <c r="L27" s="11"/>
      <c r="M27" s="12"/>
      <c r="N27" s="86"/>
      <c r="O27" s="91"/>
      <c r="P27" s="93"/>
      <c r="Q27" s="96"/>
    </row>
    <row r="28" spans="1:17" s="15" customFormat="1" ht="13.5" thickBot="1" x14ac:dyDescent="0.25">
      <c r="A28" s="124" t="s">
        <v>22</v>
      </c>
      <c r="B28" s="125"/>
      <c r="C28" s="125"/>
      <c r="D28" s="125"/>
      <c r="E28" s="126"/>
      <c r="F28" s="49">
        <f>F8+F11+F13+F19+F22</f>
        <v>160444.22</v>
      </c>
      <c r="G28" s="65"/>
      <c r="H28" s="65"/>
      <c r="I28" s="65"/>
      <c r="J28" s="65"/>
      <c r="K28" s="6"/>
      <c r="L28" s="14"/>
      <c r="N28" s="87"/>
      <c r="O28" s="91"/>
      <c r="P28" s="93"/>
      <c r="Q28" s="95"/>
    </row>
    <row r="29" spans="1:17" ht="12.75" x14ac:dyDescent="0.25">
      <c r="F29" s="50"/>
      <c r="O29" s="89"/>
      <c r="P29" s="90"/>
      <c r="Q29" s="90"/>
    </row>
    <row r="33" spans="1:15" s="16" customFormat="1" x14ac:dyDescent="0.25">
      <c r="A33" s="5"/>
      <c r="B33" s="5"/>
      <c r="C33" s="17"/>
      <c r="D33" s="18"/>
      <c r="F33" s="5"/>
      <c r="K33" s="5"/>
      <c r="L33" s="4"/>
      <c r="M33" s="5"/>
      <c r="N33" s="84"/>
      <c r="O33" s="5"/>
    </row>
  </sheetData>
  <autoFilter ref="A6:K28" xr:uid="{00000000-0001-0000-0000-000000000000}"/>
  <mergeCells count="11">
    <mergeCell ref="A28:E28"/>
    <mergeCell ref="A1:C1"/>
    <mergeCell ref="A2:C2"/>
    <mergeCell ref="A3:C3"/>
    <mergeCell ref="A4:C4"/>
    <mergeCell ref="L5:M5"/>
    <mergeCell ref="A5:A6"/>
    <mergeCell ref="B5:B6"/>
    <mergeCell ref="C5:C6"/>
    <mergeCell ref="E5:E6"/>
    <mergeCell ref="D5:D6"/>
  </mergeCells>
  <phoneticPr fontId="5" type="noConversion"/>
  <printOptions horizontalCentered="1"/>
  <pageMargins left="0.39370078740157483" right="0.39370078740157483" top="0.59055118110236227" bottom="0.78740157480314965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8A909-B313-4573-AEC2-2725116AD819}">
  <sheetPr>
    <pageSetUpPr fitToPage="1"/>
  </sheetPr>
  <dimension ref="A1:X22"/>
  <sheetViews>
    <sheetView showGridLines="0" zoomScaleNormal="100" zoomScaleSheetLayoutView="90" workbookViewId="0">
      <selection activeCell="B14" sqref="B14"/>
    </sheetView>
  </sheetViews>
  <sheetFormatPr defaultColWidth="7.7109375" defaultRowHeight="12" x14ac:dyDescent="0.25"/>
  <cols>
    <col min="1" max="1" width="13.140625" style="5" customWidth="1"/>
    <col min="2" max="2" width="84.85546875" style="5" customWidth="1"/>
    <col min="3" max="3" width="3.5703125" style="17" bestFit="1" customWidth="1"/>
    <col min="4" max="4" width="14" style="18" bestFit="1" customWidth="1"/>
    <col min="5" max="5" width="17.42578125" style="18" bestFit="1" customWidth="1"/>
    <col min="6" max="6" width="13.7109375" style="18" customWidth="1"/>
    <col min="7" max="7" width="17" style="18" customWidth="1"/>
    <col min="8" max="8" width="11.7109375" style="18" customWidth="1"/>
    <col min="9" max="9" width="11.42578125" style="16" customWidth="1"/>
    <col min="10" max="10" width="16.85546875" style="5" customWidth="1"/>
    <col min="11" max="11" width="17.85546875" style="16" customWidth="1"/>
    <col min="12" max="12" width="14.7109375" style="16" customWidth="1"/>
    <col min="13" max="13" width="18.140625" style="16" customWidth="1"/>
    <col min="14" max="14" width="16.140625" style="16" customWidth="1"/>
    <col min="15" max="15" width="14.140625" style="17" customWidth="1"/>
    <col min="16" max="19" width="17.28515625" style="16" hidden="1" customWidth="1"/>
    <col min="20" max="20" width="23.28515625" style="5" hidden="1" customWidth="1"/>
    <col min="21" max="21" width="16.42578125" style="4" hidden="1" customWidth="1"/>
    <col min="22" max="22" width="14.28515625" style="5" hidden="1" customWidth="1"/>
    <col min="23" max="23" width="12" style="84" customWidth="1"/>
    <col min="24" max="24" width="45.7109375" style="5" customWidth="1"/>
    <col min="25" max="16384" width="7.7109375" style="5"/>
  </cols>
  <sheetData>
    <row r="1" spans="1:23" s="1" customFormat="1" ht="16.5" thickBot="1" x14ac:dyDescent="0.3">
      <c r="A1" s="108" t="s">
        <v>20</v>
      </c>
      <c r="B1" s="109"/>
      <c r="C1" s="109"/>
      <c r="D1" s="110"/>
      <c r="E1" s="110"/>
      <c r="F1" s="109"/>
      <c r="G1" s="109"/>
      <c r="H1" s="109"/>
      <c r="I1" s="109"/>
      <c r="J1" s="109"/>
      <c r="K1" s="109"/>
      <c r="L1" s="109"/>
      <c r="M1" s="109"/>
      <c r="N1" s="109"/>
      <c r="O1" s="111"/>
      <c r="P1" s="58"/>
      <c r="Q1" s="58"/>
      <c r="R1" s="58"/>
      <c r="S1" s="58"/>
      <c r="U1" s="2"/>
      <c r="W1" s="83"/>
    </row>
    <row r="2" spans="1:23" s="1" customFormat="1" ht="15" x14ac:dyDescent="0.25">
      <c r="A2" s="127" t="s">
        <v>292</v>
      </c>
      <c r="B2" s="128"/>
      <c r="C2" s="128"/>
      <c r="D2" s="137" t="s">
        <v>21</v>
      </c>
      <c r="E2" s="137" t="s">
        <v>338</v>
      </c>
      <c r="F2" s="53"/>
      <c r="G2" s="53"/>
      <c r="H2" s="53"/>
      <c r="I2" s="53"/>
      <c r="J2" s="53"/>
      <c r="K2" s="53"/>
      <c r="L2" s="53"/>
      <c r="M2" s="53"/>
      <c r="N2" s="53"/>
      <c r="O2" s="102"/>
      <c r="P2" s="53"/>
      <c r="Q2" s="53"/>
      <c r="R2" s="53"/>
      <c r="S2" s="53"/>
      <c r="U2" s="2"/>
      <c r="W2" s="83"/>
    </row>
    <row r="3" spans="1:23" s="1" customFormat="1" ht="15" x14ac:dyDescent="0.25">
      <c r="A3" s="129" t="s">
        <v>10</v>
      </c>
      <c r="B3" s="130"/>
      <c r="C3" s="130"/>
      <c r="D3" s="36" t="s">
        <v>336</v>
      </c>
      <c r="E3" s="138">
        <v>1</v>
      </c>
      <c r="F3" s="54"/>
      <c r="G3" s="54"/>
      <c r="H3" s="54"/>
      <c r="I3" s="52"/>
      <c r="J3" s="55"/>
      <c r="K3" s="52"/>
      <c r="L3" s="52"/>
      <c r="M3" s="52"/>
      <c r="N3" s="52"/>
      <c r="O3" s="103"/>
      <c r="P3" s="52"/>
      <c r="Q3" s="52"/>
      <c r="R3" s="52"/>
      <c r="S3" s="52"/>
      <c r="U3" s="2"/>
      <c r="W3" s="83"/>
    </row>
    <row r="4" spans="1:23" s="1" customFormat="1" ht="15" x14ac:dyDescent="0.25">
      <c r="A4" s="129" t="s">
        <v>11</v>
      </c>
      <c r="B4" s="130"/>
      <c r="C4" s="130"/>
      <c r="D4" s="36" t="s">
        <v>339</v>
      </c>
      <c r="E4" s="36">
        <v>4</v>
      </c>
      <c r="F4" s="54"/>
      <c r="G4" s="54"/>
      <c r="H4" s="54"/>
      <c r="I4" s="52"/>
      <c r="J4" s="55"/>
      <c r="K4" s="52"/>
      <c r="L4" s="52"/>
      <c r="M4" s="52"/>
      <c r="N4" s="52"/>
      <c r="O4" s="103"/>
      <c r="P4" s="52"/>
      <c r="Q4" s="52"/>
      <c r="R4" s="52"/>
      <c r="S4" s="52"/>
      <c r="U4" s="2"/>
      <c r="W4" s="83"/>
    </row>
    <row r="5" spans="1:23" s="1" customFormat="1" ht="15.75" thickBot="1" x14ac:dyDescent="0.3">
      <c r="A5" s="131" t="s">
        <v>291</v>
      </c>
      <c r="B5" s="132"/>
      <c r="C5" s="132"/>
      <c r="D5" s="139"/>
      <c r="E5" s="139"/>
      <c r="F5" s="54"/>
      <c r="G5" s="54"/>
      <c r="H5" s="54"/>
      <c r="I5" s="56"/>
      <c r="J5" s="55"/>
      <c r="K5" s="56"/>
      <c r="L5" s="56"/>
      <c r="M5" s="56"/>
      <c r="N5" s="56"/>
      <c r="O5" s="104"/>
      <c r="P5" s="56"/>
      <c r="Q5" s="56"/>
      <c r="R5" s="56"/>
      <c r="S5" s="56"/>
      <c r="U5" s="2"/>
      <c r="W5" s="83"/>
    </row>
    <row r="6" spans="1:23" s="1" customFormat="1" ht="15" customHeight="1" x14ac:dyDescent="0.2">
      <c r="A6" s="114" t="s">
        <v>0</v>
      </c>
      <c r="B6" s="116" t="s">
        <v>6</v>
      </c>
      <c r="C6" s="116" t="s">
        <v>4</v>
      </c>
      <c r="D6" s="116" t="s">
        <v>1</v>
      </c>
      <c r="E6" s="140" t="s">
        <v>17</v>
      </c>
      <c r="F6" s="140"/>
      <c r="G6" s="140"/>
      <c r="H6" s="140"/>
      <c r="I6" s="141" t="s">
        <v>7</v>
      </c>
      <c r="J6" s="140" t="s">
        <v>18</v>
      </c>
      <c r="K6" s="140"/>
      <c r="L6" s="140"/>
      <c r="M6" s="140"/>
      <c r="N6" s="140"/>
      <c r="O6" s="122" t="s">
        <v>19</v>
      </c>
      <c r="P6" s="59"/>
      <c r="Q6" s="59"/>
      <c r="R6" s="59"/>
      <c r="S6" s="59"/>
      <c r="U6" s="113"/>
      <c r="V6" s="113"/>
      <c r="W6" s="83"/>
    </row>
    <row r="7" spans="1:23" ht="49.5" customHeight="1" thickBot="1" x14ac:dyDescent="0.25">
      <c r="A7" s="115"/>
      <c r="B7" s="117"/>
      <c r="C7" s="117"/>
      <c r="D7" s="117"/>
      <c r="E7" s="142" t="s">
        <v>13</v>
      </c>
      <c r="F7" s="143" t="s">
        <v>14</v>
      </c>
      <c r="G7" s="143" t="s">
        <v>15</v>
      </c>
      <c r="H7" s="143" t="s">
        <v>16</v>
      </c>
      <c r="I7" s="144"/>
      <c r="J7" s="143" t="s">
        <v>1</v>
      </c>
      <c r="K7" s="145" t="s">
        <v>13</v>
      </c>
      <c r="L7" s="145" t="s">
        <v>14</v>
      </c>
      <c r="M7" s="145" t="s">
        <v>15</v>
      </c>
      <c r="N7" s="145" t="s">
        <v>16</v>
      </c>
      <c r="O7" s="123"/>
      <c r="P7" s="59"/>
      <c r="Q7" s="59"/>
      <c r="R7" s="59"/>
      <c r="S7" s="59"/>
      <c r="T7" s="3"/>
    </row>
    <row r="8" spans="1:23" ht="17.25" customHeight="1" x14ac:dyDescent="0.2">
      <c r="A8" s="21"/>
      <c r="B8" s="40"/>
      <c r="C8" s="40"/>
      <c r="D8" s="41"/>
      <c r="E8" s="41"/>
      <c r="F8" s="41"/>
      <c r="G8" s="41"/>
      <c r="H8" s="41"/>
      <c r="I8" s="42"/>
      <c r="J8" s="22">
        <f>J17</f>
        <v>36860.029999999992</v>
      </c>
      <c r="K8" s="22">
        <f t="shared" ref="K8:N8" si="0">K17</f>
        <v>0</v>
      </c>
      <c r="L8" s="22">
        <f t="shared" si="0"/>
        <v>36860.029999999992</v>
      </c>
      <c r="M8" s="22">
        <f t="shared" si="0"/>
        <v>36860.029999999992</v>
      </c>
      <c r="N8" s="22">
        <f t="shared" si="0"/>
        <v>0</v>
      </c>
      <c r="O8" s="146">
        <f>L8/J8</f>
        <v>1</v>
      </c>
      <c r="P8" s="60"/>
      <c r="Q8" s="60"/>
      <c r="R8" s="60"/>
      <c r="S8" s="60"/>
      <c r="T8" s="3"/>
    </row>
    <row r="9" spans="1:23" s="13" customFormat="1" ht="15.75" customHeight="1" x14ac:dyDescent="0.25">
      <c r="A9" s="43" t="s">
        <v>324</v>
      </c>
      <c r="B9" s="45" t="s">
        <v>325</v>
      </c>
      <c r="C9" s="44"/>
      <c r="D9" s="46"/>
      <c r="E9" s="46"/>
      <c r="F9" s="46"/>
      <c r="G9" s="46"/>
      <c r="H9" s="46"/>
      <c r="I9" s="47"/>
      <c r="J9" s="48">
        <f>SUM(J10:J16)</f>
        <v>36860.029999999992</v>
      </c>
      <c r="K9" s="48">
        <f>SUM(K10:K16)</f>
        <v>0</v>
      </c>
      <c r="L9" s="48">
        <f>SUM(L10:L16)</f>
        <v>36860.029999999992</v>
      </c>
      <c r="M9" s="48">
        <f>SUM(M10:M16)</f>
        <v>36860.029999999992</v>
      </c>
      <c r="N9" s="48">
        <f>SUM(N10:N16)</f>
        <v>0</v>
      </c>
      <c r="O9" s="99">
        <f t="shared" ref="O9:O16" si="1">L9/J9</f>
        <v>1</v>
      </c>
      <c r="P9" s="64">
        <f t="shared" ref="P9:P10" si="2">F9*I9</f>
        <v>0</v>
      </c>
      <c r="Q9" s="64">
        <f t="shared" ref="Q9:Q10" si="3">L9-P9</f>
        <v>36860.029999999992</v>
      </c>
      <c r="R9" s="64">
        <f t="shared" ref="R9:R10" si="4">J9-P9</f>
        <v>36860.029999999992</v>
      </c>
      <c r="S9" s="64">
        <f t="shared" ref="S9:S10" si="5">R9-N9</f>
        <v>36860.029999999992</v>
      </c>
      <c r="T9" s="10"/>
      <c r="U9" s="11"/>
      <c r="V9" s="12"/>
      <c r="W9" s="86"/>
    </row>
    <row r="10" spans="1:23" s="13" customFormat="1" ht="12.75" x14ac:dyDescent="0.25">
      <c r="A10" s="147">
        <v>5004</v>
      </c>
      <c r="B10" s="20" t="s">
        <v>333</v>
      </c>
      <c r="C10" s="148" t="s">
        <v>2</v>
      </c>
      <c r="D10" s="28">
        <v>84.6</v>
      </c>
      <c r="E10" s="28"/>
      <c r="F10" s="28">
        <v>84.6</v>
      </c>
      <c r="G10" s="28">
        <f t="shared" ref="G10:G16" si="6">E10+F10</f>
        <v>84.6</v>
      </c>
      <c r="H10" s="28">
        <f t="shared" ref="H10:H16" si="7">D10-G10</f>
        <v>0</v>
      </c>
      <c r="I10" s="26">
        <v>112.57</v>
      </c>
      <c r="J10" s="29">
        <f t="shared" ref="J10:N16" si="8">ROUND(D10*$I10,2)</f>
        <v>9523.42</v>
      </c>
      <c r="K10" s="29">
        <f t="shared" si="8"/>
        <v>0</v>
      </c>
      <c r="L10" s="29">
        <f t="shared" si="8"/>
        <v>9523.42</v>
      </c>
      <c r="M10" s="29">
        <f t="shared" si="8"/>
        <v>9523.42</v>
      </c>
      <c r="N10" s="29">
        <f t="shared" si="8"/>
        <v>0</v>
      </c>
      <c r="O10" s="100">
        <f t="shared" si="1"/>
        <v>1</v>
      </c>
      <c r="P10" s="64">
        <f t="shared" si="2"/>
        <v>9523.4219999999987</v>
      </c>
      <c r="Q10" s="64">
        <f t="shared" si="3"/>
        <v>-1.9999999985884642E-3</v>
      </c>
      <c r="R10" s="64">
        <f t="shared" si="4"/>
        <v>-1.9999999985884642E-3</v>
      </c>
      <c r="S10" s="64">
        <f t="shared" si="5"/>
        <v>-1.9999999985884642E-3</v>
      </c>
      <c r="T10" s="10"/>
      <c r="U10" s="11"/>
      <c r="V10" s="12"/>
      <c r="W10" s="86"/>
    </row>
    <row r="11" spans="1:23" s="13" customFormat="1" ht="12.75" x14ac:dyDescent="0.2">
      <c r="A11" s="147">
        <v>5005</v>
      </c>
      <c r="B11" s="149" t="s">
        <v>335</v>
      </c>
      <c r="C11" s="148" t="s">
        <v>3</v>
      </c>
      <c r="D11" s="28">
        <v>76.58</v>
      </c>
      <c r="E11" s="28"/>
      <c r="F11" s="28">
        <v>76.58</v>
      </c>
      <c r="G11" s="28">
        <f t="shared" si="6"/>
        <v>76.58</v>
      </c>
      <c r="H11" s="28">
        <f t="shared" si="7"/>
        <v>0</v>
      </c>
      <c r="I11" s="26">
        <v>10.63</v>
      </c>
      <c r="J11" s="29">
        <f t="shared" si="8"/>
        <v>814.05</v>
      </c>
      <c r="K11" s="29">
        <f t="shared" si="8"/>
        <v>0</v>
      </c>
      <c r="L11" s="29">
        <f t="shared" si="8"/>
        <v>814.05</v>
      </c>
      <c r="M11" s="29">
        <f t="shared" si="8"/>
        <v>814.05</v>
      </c>
      <c r="N11" s="29">
        <f t="shared" si="8"/>
        <v>0</v>
      </c>
      <c r="O11" s="100">
        <f t="shared" si="1"/>
        <v>1</v>
      </c>
      <c r="P11" s="64"/>
      <c r="Q11" s="64"/>
      <c r="R11" s="64"/>
      <c r="S11" s="64"/>
      <c r="T11" s="10"/>
      <c r="U11" s="11"/>
      <c r="V11" s="12"/>
      <c r="W11" s="86"/>
    </row>
    <row r="12" spans="1:23" s="13" customFormat="1" ht="12.75" x14ac:dyDescent="0.2">
      <c r="A12" s="147">
        <v>5006</v>
      </c>
      <c r="B12" s="149" t="s">
        <v>340</v>
      </c>
      <c r="C12" s="148" t="s">
        <v>2</v>
      </c>
      <c r="D12" s="28">
        <v>42.9</v>
      </c>
      <c r="E12" s="28"/>
      <c r="F12" s="28">
        <v>42.9</v>
      </c>
      <c r="G12" s="28">
        <f t="shared" si="6"/>
        <v>42.9</v>
      </c>
      <c r="H12" s="28">
        <f t="shared" si="7"/>
        <v>0</v>
      </c>
      <c r="I12" s="26">
        <v>264.64</v>
      </c>
      <c r="J12" s="29">
        <f t="shared" si="8"/>
        <v>11353.06</v>
      </c>
      <c r="K12" s="29">
        <f t="shared" si="8"/>
        <v>0</v>
      </c>
      <c r="L12" s="29">
        <f t="shared" si="8"/>
        <v>11353.06</v>
      </c>
      <c r="M12" s="29">
        <f t="shared" si="8"/>
        <v>11353.06</v>
      </c>
      <c r="N12" s="29">
        <f t="shared" si="8"/>
        <v>0</v>
      </c>
      <c r="O12" s="100">
        <f t="shared" si="1"/>
        <v>1</v>
      </c>
      <c r="P12" s="64"/>
      <c r="Q12" s="64"/>
      <c r="R12" s="64"/>
      <c r="S12" s="64"/>
      <c r="T12" s="10"/>
      <c r="U12" s="11"/>
      <c r="V12" s="12"/>
      <c r="W12" s="86"/>
    </row>
    <row r="13" spans="1:23" s="13" customFormat="1" ht="25.5" x14ac:dyDescent="0.2">
      <c r="A13" s="147">
        <v>5007</v>
      </c>
      <c r="B13" s="149" t="s">
        <v>341</v>
      </c>
      <c r="C13" s="148" t="s">
        <v>318</v>
      </c>
      <c r="D13" s="28">
        <v>3</v>
      </c>
      <c r="E13" s="28"/>
      <c r="F13" s="28">
        <v>3</v>
      </c>
      <c r="G13" s="28">
        <f t="shared" si="6"/>
        <v>3</v>
      </c>
      <c r="H13" s="28">
        <f t="shared" si="7"/>
        <v>0</v>
      </c>
      <c r="I13" s="26">
        <v>3050.66</v>
      </c>
      <c r="J13" s="29">
        <f t="shared" si="8"/>
        <v>9151.98</v>
      </c>
      <c r="K13" s="29">
        <f t="shared" si="8"/>
        <v>0</v>
      </c>
      <c r="L13" s="29">
        <f t="shared" si="8"/>
        <v>9151.98</v>
      </c>
      <c r="M13" s="29">
        <f t="shared" si="8"/>
        <v>9151.98</v>
      </c>
      <c r="N13" s="29">
        <f t="shared" si="8"/>
        <v>0</v>
      </c>
      <c r="O13" s="100">
        <f t="shared" si="1"/>
        <v>1</v>
      </c>
      <c r="P13" s="64"/>
      <c r="Q13" s="64"/>
      <c r="R13" s="64"/>
      <c r="S13" s="64"/>
      <c r="T13" s="10"/>
      <c r="U13" s="11"/>
      <c r="V13" s="12"/>
      <c r="W13" s="86"/>
    </row>
    <row r="14" spans="1:23" s="13" customFormat="1" ht="25.5" x14ac:dyDescent="0.2">
      <c r="A14" s="147">
        <v>5008</v>
      </c>
      <c r="B14" s="149" t="s">
        <v>342</v>
      </c>
      <c r="C14" s="148" t="s">
        <v>3</v>
      </c>
      <c r="D14" s="28">
        <v>1.06</v>
      </c>
      <c r="E14" s="28"/>
      <c r="F14" s="28">
        <v>1.06</v>
      </c>
      <c r="G14" s="28">
        <f t="shared" si="6"/>
        <v>1.06</v>
      </c>
      <c r="H14" s="28">
        <f t="shared" si="7"/>
        <v>0</v>
      </c>
      <c r="I14" s="26">
        <v>490.81</v>
      </c>
      <c r="J14" s="29">
        <f t="shared" si="8"/>
        <v>520.26</v>
      </c>
      <c r="K14" s="29">
        <f t="shared" si="8"/>
        <v>0</v>
      </c>
      <c r="L14" s="29">
        <f t="shared" si="8"/>
        <v>520.26</v>
      </c>
      <c r="M14" s="29">
        <f t="shared" si="8"/>
        <v>520.26</v>
      </c>
      <c r="N14" s="29">
        <f t="shared" si="8"/>
        <v>0</v>
      </c>
      <c r="O14" s="100">
        <f t="shared" si="1"/>
        <v>1</v>
      </c>
      <c r="P14" s="64"/>
      <c r="Q14" s="64"/>
      <c r="R14" s="64"/>
      <c r="S14" s="64"/>
      <c r="T14" s="10"/>
      <c r="U14" s="11"/>
      <c r="V14" s="12"/>
      <c r="W14" s="86"/>
    </row>
    <row r="15" spans="1:23" s="13" customFormat="1" ht="25.5" x14ac:dyDescent="0.2">
      <c r="A15" s="147">
        <v>5009</v>
      </c>
      <c r="B15" s="149" t="s">
        <v>343</v>
      </c>
      <c r="C15" s="148" t="s">
        <v>3</v>
      </c>
      <c r="D15" s="28">
        <v>1.63</v>
      </c>
      <c r="E15" s="28"/>
      <c r="F15" s="28">
        <v>1.63</v>
      </c>
      <c r="G15" s="28">
        <f t="shared" si="6"/>
        <v>1.63</v>
      </c>
      <c r="H15" s="28">
        <f t="shared" si="7"/>
        <v>0</v>
      </c>
      <c r="I15" s="26">
        <v>3009.37</v>
      </c>
      <c r="J15" s="29">
        <f t="shared" si="8"/>
        <v>4905.2700000000004</v>
      </c>
      <c r="K15" s="29">
        <f t="shared" si="8"/>
        <v>0</v>
      </c>
      <c r="L15" s="29">
        <f t="shared" si="8"/>
        <v>4905.2700000000004</v>
      </c>
      <c r="M15" s="29">
        <f t="shared" si="8"/>
        <v>4905.2700000000004</v>
      </c>
      <c r="N15" s="29">
        <f t="shared" si="8"/>
        <v>0</v>
      </c>
      <c r="O15" s="100">
        <f t="shared" si="1"/>
        <v>1</v>
      </c>
      <c r="P15" s="64"/>
      <c r="Q15" s="64"/>
      <c r="R15" s="64"/>
      <c r="S15" s="64"/>
      <c r="T15" s="10"/>
      <c r="U15" s="11"/>
      <c r="V15" s="12"/>
      <c r="W15" s="86"/>
    </row>
    <row r="16" spans="1:23" s="13" customFormat="1" ht="13.5" thickBot="1" x14ac:dyDescent="0.3">
      <c r="A16" s="147">
        <v>5010</v>
      </c>
      <c r="B16" s="20" t="s">
        <v>344</v>
      </c>
      <c r="C16" s="148" t="s">
        <v>318</v>
      </c>
      <c r="D16" s="28">
        <v>1</v>
      </c>
      <c r="E16" s="28"/>
      <c r="F16" s="28">
        <v>1</v>
      </c>
      <c r="G16" s="28">
        <f t="shared" si="6"/>
        <v>1</v>
      </c>
      <c r="H16" s="28">
        <f t="shared" si="7"/>
        <v>0</v>
      </c>
      <c r="I16" s="26">
        <v>591.99</v>
      </c>
      <c r="J16" s="29">
        <f t="shared" si="8"/>
        <v>591.99</v>
      </c>
      <c r="K16" s="29">
        <f t="shared" si="8"/>
        <v>0</v>
      </c>
      <c r="L16" s="29">
        <f t="shared" si="8"/>
        <v>591.99</v>
      </c>
      <c r="M16" s="29">
        <f t="shared" si="8"/>
        <v>591.99</v>
      </c>
      <c r="N16" s="29">
        <f t="shared" si="8"/>
        <v>0</v>
      </c>
      <c r="O16" s="100">
        <f t="shared" si="1"/>
        <v>1</v>
      </c>
      <c r="P16" s="64"/>
      <c r="Q16" s="64"/>
      <c r="R16" s="64"/>
      <c r="S16" s="64"/>
      <c r="T16" s="10"/>
      <c r="U16" s="11"/>
      <c r="V16" s="12"/>
      <c r="W16" s="86"/>
    </row>
    <row r="17" spans="1:24" s="15" customFormat="1" ht="13.5" thickBot="1" x14ac:dyDescent="0.25">
      <c r="A17" s="124" t="s">
        <v>22</v>
      </c>
      <c r="B17" s="125"/>
      <c r="C17" s="125"/>
      <c r="D17" s="125"/>
      <c r="E17" s="125"/>
      <c r="F17" s="125"/>
      <c r="G17" s="125"/>
      <c r="H17" s="125"/>
      <c r="I17" s="126"/>
      <c r="J17" s="49">
        <f>J9</f>
        <v>36860.029999999992</v>
      </c>
      <c r="K17" s="49">
        <f t="shared" ref="K17:N17" si="9">K9</f>
        <v>0</v>
      </c>
      <c r="L17" s="49">
        <f t="shared" si="9"/>
        <v>36860.029999999992</v>
      </c>
      <c r="M17" s="49">
        <f t="shared" si="9"/>
        <v>36860.029999999992</v>
      </c>
      <c r="N17" s="49">
        <f t="shared" si="9"/>
        <v>0</v>
      </c>
      <c r="O17" s="101">
        <f>L17/J17</f>
        <v>1</v>
      </c>
      <c r="P17" s="65"/>
      <c r="Q17" s="65"/>
      <c r="R17" s="65"/>
      <c r="S17" s="65"/>
      <c r="T17" s="6"/>
      <c r="U17" s="14"/>
      <c r="W17" s="87"/>
    </row>
    <row r="18" spans="1:24" x14ac:dyDescent="0.25">
      <c r="J18" s="50"/>
    </row>
    <row r="22" spans="1:24" s="16" customFormat="1" x14ac:dyDescent="0.25">
      <c r="A22" s="5"/>
      <c r="B22" s="5"/>
      <c r="C22" s="17"/>
      <c r="D22" s="18"/>
      <c r="E22" s="18"/>
      <c r="F22" s="18"/>
      <c r="G22" s="18"/>
      <c r="H22" s="18"/>
      <c r="J22" s="5"/>
      <c r="O22" s="17"/>
      <c r="T22" s="5"/>
      <c r="U22" s="4"/>
      <c r="V22" s="5"/>
      <c r="W22" s="84"/>
      <c r="X22" s="5"/>
    </row>
  </sheetData>
  <autoFilter ref="A7:T17" xr:uid="{00000000-0001-0000-0000-000000000000}"/>
  <mergeCells count="15">
    <mergeCell ref="I6:I7"/>
    <mergeCell ref="J6:N6"/>
    <mergeCell ref="O6:O7"/>
    <mergeCell ref="U6:V6"/>
    <mergeCell ref="A17:I17"/>
    <mergeCell ref="A1:O1"/>
    <mergeCell ref="A2:C2"/>
    <mergeCell ref="A3:C3"/>
    <mergeCell ref="A4:C4"/>
    <mergeCell ref="A5:C5"/>
    <mergeCell ref="A6:A7"/>
    <mergeCell ref="B6:B7"/>
    <mergeCell ref="C6:C7"/>
    <mergeCell ref="D6:D7"/>
    <mergeCell ref="E6:H6"/>
  </mergeCells>
  <printOptions horizontalCentered="1"/>
  <pageMargins left="0.39370078740157483" right="0.39370078740157483" top="0.59055118110236227" bottom="0.78740157480314965" header="0.31496062992125984" footer="0.31496062992125984"/>
  <pageSetup paperSize="9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A1A0-7182-4EA9-BBB6-E50A98776D7B}">
  <dimension ref="A1:C27"/>
  <sheetViews>
    <sheetView zoomScaleNormal="100" zoomScaleSheetLayoutView="100" workbookViewId="0">
      <selection activeCell="G4" sqref="G4"/>
    </sheetView>
  </sheetViews>
  <sheetFormatPr defaultRowHeight="12.75" x14ac:dyDescent="0.25"/>
  <cols>
    <col min="1" max="1" width="57.140625" style="66" customWidth="1"/>
    <col min="2" max="2" width="4.7109375" style="66" bestFit="1" customWidth="1"/>
    <col min="3" max="3" width="64.28515625" style="66" customWidth="1"/>
    <col min="4" max="16384" width="9.140625" style="66"/>
  </cols>
  <sheetData>
    <row r="1" spans="1:3" ht="20.45" customHeight="1" x14ac:dyDescent="0.25">
      <c r="A1" s="150" t="s">
        <v>337</v>
      </c>
      <c r="B1" s="151"/>
      <c r="C1" s="152"/>
    </row>
    <row r="2" spans="1:3" ht="59.25" customHeight="1" x14ac:dyDescent="0.25">
      <c r="A2" s="153" t="s">
        <v>6</v>
      </c>
      <c r="B2" s="154" t="s">
        <v>290</v>
      </c>
      <c r="C2" s="155" t="s">
        <v>345</v>
      </c>
    </row>
    <row r="3" spans="1:3" s="82" customFormat="1" ht="15" x14ac:dyDescent="0.25">
      <c r="A3" s="156" t="s">
        <v>333</v>
      </c>
      <c r="B3" s="148" t="s">
        <v>2</v>
      </c>
      <c r="C3" s="157" t="s">
        <v>346</v>
      </c>
    </row>
    <row r="4" spans="1:3" s="82" customFormat="1" ht="25.5" customHeight="1" x14ac:dyDescent="0.25">
      <c r="A4" s="158" t="s">
        <v>335</v>
      </c>
      <c r="B4" s="148" t="s">
        <v>3</v>
      </c>
      <c r="C4" s="157" t="s">
        <v>347</v>
      </c>
    </row>
    <row r="5" spans="1:3" s="82" customFormat="1" ht="25.5" x14ac:dyDescent="0.25">
      <c r="A5" s="158" t="s">
        <v>340</v>
      </c>
      <c r="B5" s="148" t="s">
        <v>2</v>
      </c>
      <c r="C5" s="157" t="s">
        <v>348</v>
      </c>
    </row>
    <row r="6" spans="1:3" s="82" customFormat="1" ht="38.25" x14ac:dyDescent="0.25">
      <c r="A6" s="158" t="s">
        <v>341</v>
      </c>
      <c r="B6" s="148" t="s">
        <v>318</v>
      </c>
      <c r="C6" s="157" t="s">
        <v>349</v>
      </c>
    </row>
    <row r="7" spans="1:3" s="82" customFormat="1" ht="38.25" x14ac:dyDescent="0.25">
      <c r="A7" s="158" t="s">
        <v>342</v>
      </c>
      <c r="B7" s="148" t="s">
        <v>3</v>
      </c>
      <c r="C7" s="157" t="s">
        <v>350</v>
      </c>
    </row>
    <row r="8" spans="1:3" s="82" customFormat="1" ht="38.25" x14ac:dyDescent="0.25">
      <c r="A8" s="158" t="s">
        <v>343</v>
      </c>
      <c r="B8" s="148" t="s">
        <v>3</v>
      </c>
      <c r="C8" s="157" t="s">
        <v>351</v>
      </c>
    </row>
    <row r="9" spans="1:3" s="82" customFormat="1" ht="15.75" thickBot="1" x14ac:dyDescent="0.3">
      <c r="A9" s="159" t="s">
        <v>344</v>
      </c>
      <c r="B9" s="160" t="s">
        <v>318</v>
      </c>
      <c r="C9" s="161" t="s">
        <v>352</v>
      </c>
    </row>
    <row r="11" spans="1:3" x14ac:dyDescent="0.25">
      <c r="A11" s="107"/>
    </row>
    <row r="12" spans="1:3" x14ac:dyDescent="0.25">
      <c r="A12" s="162"/>
      <c r="B12" s="162"/>
      <c r="C12" s="162"/>
    </row>
    <row r="13" spans="1:3" x14ac:dyDescent="0.25">
      <c r="A13" s="79"/>
      <c r="B13" s="80"/>
      <c r="C13" s="88"/>
    </row>
    <row r="14" spans="1:3" x14ac:dyDescent="0.25">
      <c r="A14" s="79"/>
      <c r="B14" s="80"/>
      <c r="C14" s="88"/>
    </row>
    <row r="15" spans="1:3" ht="32.25" customHeight="1" x14ac:dyDescent="0.25">
      <c r="A15" s="106"/>
      <c r="B15" s="80"/>
      <c r="C15" s="88"/>
    </row>
    <row r="16" spans="1:3" x14ac:dyDescent="0.25">
      <c r="A16" s="79"/>
      <c r="B16" s="80"/>
      <c r="C16" s="88"/>
    </row>
    <row r="17" spans="1:3" x14ac:dyDescent="0.25">
      <c r="A17" s="79"/>
      <c r="B17" s="80"/>
      <c r="C17" s="88"/>
    </row>
    <row r="18" spans="1:3" x14ac:dyDescent="0.25">
      <c r="A18" s="79"/>
      <c r="B18" s="80"/>
      <c r="C18" s="81"/>
    </row>
    <row r="19" spans="1:3" x14ac:dyDescent="0.25">
      <c r="A19" s="79"/>
      <c r="B19" s="80"/>
      <c r="C19" s="81"/>
    </row>
    <row r="20" spans="1:3" x14ac:dyDescent="0.25">
      <c r="A20" s="79"/>
      <c r="B20" s="80"/>
      <c r="C20" s="81"/>
    </row>
    <row r="21" spans="1:3" x14ac:dyDescent="0.25">
      <c r="A21" s="79"/>
      <c r="B21" s="80"/>
      <c r="C21" s="81"/>
    </row>
    <row r="22" spans="1:3" x14ac:dyDescent="0.25">
      <c r="A22" s="79"/>
      <c r="B22" s="80"/>
      <c r="C22" s="81"/>
    </row>
    <row r="23" spans="1:3" x14ac:dyDescent="0.25">
      <c r="A23" s="79"/>
      <c r="B23" s="79"/>
      <c r="C23" s="81"/>
    </row>
    <row r="24" spans="1:3" x14ac:dyDescent="0.25">
      <c r="A24" s="79"/>
      <c r="B24" s="79"/>
      <c r="C24" s="81"/>
    </row>
    <row r="25" spans="1:3" x14ac:dyDescent="0.25">
      <c r="A25" s="79"/>
      <c r="B25" s="79"/>
      <c r="C25" s="79"/>
    </row>
    <row r="26" spans="1:3" x14ac:dyDescent="0.25">
      <c r="A26" s="79"/>
      <c r="B26" s="79"/>
      <c r="C26" s="79"/>
    </row>
    <row r="27" spans="1:3" x14ac:dyDescent="0.25">
      <c r="A27" s="79"/>
      <c r="B27" s="79"/>
      <c r="C27" s="79"/>
    </row>
  </sheetData>
  <mergeCells count="2">
    <mergeCell ref="A1:C1"/>
    <mergeCell ref="A12:C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fitToWidth="3" fitToHeight="3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3DB77-117C-4539-9D8E-5B1A40E304E7}">
  <dimension ref="A1:G118"/>
  <sheetViews>
    <sheetView topLeftCell="A99" workbookViewId="0">
      <selection activeCell="A180" sqref="A180:B180"/>
    </sheetView>
  </sheetViews>
  <sheetFormatPr defaultRowHeight="12.75" x14ac:dyDescent="0.25"/>
  <cols>
    <col min="1" max="1" width="11" style="66" customWidth="1"/>
    <col min="2" max="2" width="11.28515625" style="66" customWidth="1"/>
    <col min="3" max="3" width="11.42578125" style="66" customWidth="1"/>
    <col min="4" max="4" width="12.42578125" style="66" customWidth="1"/>
    <col min="5" max="5" width="13.140625" style="66" customWidth="1"/>
    <col min="6" max="7" width="14.85546875" style="66" customWidth="1"/>
    <col min="8" max="16384" width="9.140625" style="66"/>
  </cols>
  <sheetData>
    <row r="1" spans="1:7" ht="20.45" customHeight="1" x14ac:dyDescent="0.25">
      <c r="A1" s="133" t="s">
        <v>23</v>
      </c>
      <c r="B1" s="134"/>
      <c r="C1" s="134"/>
      <c r="D1" s="134"/>
      <c r="E1" s="134"/>
      <c r="F1" s="134"/>
      <c r="G1" s="134"/>
    </row>
    <row r="2" spans="1:7" ht="39" customHeight="1" x14ac:dyDescent="0.25">
      <c r="A2" s="67" t="s">
        <v>24</v>
      </c>
      <c r="B2" s="68" t="s">
        <v>25</v>
      </c>
      <c r="C2" s="68" t="s">
        <v>26</v>
      </c>
      <c r="D2" s="68" t="s">
        <v>27</v>
      </c>
      <c r="E2" s="68" t="s">
        <v>28</v>
      </c>
      <c r="F2" s="68" t="s">
        <v>29</v>
      </c>
      <c r="G2" s="68" t="s">
        <v>30</v>
      </c>
    </row>
    <row r="3" spans="1:7" ht="17.45" customHeight="1" x14ac:dyDescent="0.25">
      <c r="A3" s="135" t="s">
        <v>31</v>
      </c>
      <c r="B3" s="136"/>
      <c r="C3" s="136"/>
      <c r="D3" s="136"/>
      <c r="E3" s="136"/>
      <c r="F3" s="136"/>
      <c r="G3" s="136"/>
    </row>
    <row r="4" spans="1:7" ht="15.75" customHeight="1" x14ac:dyDescent="0.25">
      <c r="A4" s="69" t="s">
        <v>32</v>
      </c>
      <c r="B4" s="70">
        <v>0.6</v>
      </c>
      <c r="C4" s="71">
        <v>0.93</v>
      </c>
      <c r="D4" s="72">
        <v>1.52</v>
      </c>
      <c r="E4" s="73">
        <v>2.37</v>
      </c>
      <c r="F4" s="74">
        <v>8579.5300000000007</v>
      </c>
      <c r="G4" s="75">
        <v>17687.55</v>
      </c>
    </row>
    <row r="5" spans="1:7" ht="15.6" customHeight="1" x14ac:dyDescent="0.25">
      <c r="A5" s="69" t="s">
        <v>33</v>
      </c>
      <c r="B5" s="70">
        <v>0.55000000000000004</v>
      </c>
      <c r="C5" s="71">
        <v>5.79</v>
      </c>
      <c r="D5" s="72">
        <v>1.71</v>
      </c>
      <c r="E5" s="73">
        <v>18.489999999999998</v>
      </c>
      <c r="F5" s="74">
        <v>8585.31</v>
      </c>
      <c r="G5" s="75">
        <v>17706.04</v>
      </c>
    </row>
    <row r="6" spans="1:7" ht="15.6" customHeight="1" x14ac:dyDescent="0.25">
      <c r="A6" s="69" t="s">
        <v>34</v>
      </c>
      <c r="B6" s="70">
        <v>0.57999999999999996</v>
      </c>
      <c r="C6" s="71">
        <v>5.65</v>
      </c>
      <c r="D6" s="72">
        <v>1.97</v>
      </c>
      <c r="E6" s="73">
        <v>21.18</v>
      </c>
      <c r="F6" s="74">
        <v>8590.9599999999991</v>
      </c>
      <c r="G6" s="75">
        <v>17727.22</v>
      </c>
    </row>
    <row r="7" spans="1:7" ht="15.6" customHeight="1" x14ac:dyDescent="0.25">
      <c r="A7" s="69" t="s">
        <v>35</v>
      </c>
      <c r="B7" s="70">
        <v>0.68</v>
      </c>
      <c r="C7" s="71">
        <v>5.34</v>
      </c>
      <c r="D7" s="72">
        <v>1.84</v>
      </c>
      <c r="E7" s="73">
        <v>18.64</v>
      </c>
      <c r="F7" s="74">
        <v>8596.2999999999993</v>
      </c>
      <c r="G7" s="75">
        <v>17745.849999999999</v>
      </c>
    </row>
    <row r="8" spans="1:7" ht="15.75" customHeight="1" x14ac:dyDescent="0.25">
      <c r="A8" s="69" t="s">
        <v>36</v>
      </c>
      <c r="B8" s="70">
        <v>4.78</v>
      </c>
      <c r="C8" s="71">
        <v>31.42</v>
      </c>
      <c r="D8" s="72">
        <v>1.25</v>
      </c>
      <c r="E8" s="73">
        <v>20.43</v>
      </c>
      <c r="F8" s="74">
        <v>8627.7099999999991</v>
      </c>
      <c r="G8" s="75">
        <v>17766.28</v>
      </c>
    </row>
    <row r="9" spans="1:7" ht="15.6" customHeight="1" x14ac:dyDescent="0.25">
      <c r="A9" s="69" t="s">
        <v>37</v>
      </c>
      <c r="B9" s="70">
        <v>15.34</v>
      </c>
      <c r="C9" s="71">
        <v>201.17</v>
      </c>
      <c r="D9" s="72">
        <v>0</v>
      </c>
      <c r="E9" s="73">
        <v>14.32</v>
      </c>
      <c r="F9" s="74">
        <v>8828.8799999999992</v>
      </c>
      <c r="G9" s="75">
        <v>17780.599999999999</v>
      </c>
    </row>
    <row r="10" spans="1:7" ht="15.6" customHeight="1" x14ac:dyDescent="0.25">
      <c r="A10" s="69" t="s">
        <v>38</v>
      </c>
      <c r="B10" s="70">
        <v>17.82</v>
      </c>
      <c r="C10" s="71">
        <v>59.47</v>
      </c>
      <c r="D10" s="72">
        <v>0</v>
      </c>
      <c r="E10" s="73">
        <v>0</v>
      </c>
      <c r="F10" s="74">
        <v>8888.35</v>
      </c>
      <c r="G10" s="75">
        <v>17780.599999999999</v>
      </c>
    </row>
    <row r="11" spans="1:7" ht="15.6" customHeight="1" x14ac:dyDescent="0.25">
      <c r="A11" s="69" t="s">
        <v>39</v>
      </c>
      <c r="B11" s="70">
        <v>20.97</v>
      </c>
      <c r="C11" s="71">
        <v>124.36</v>
      </c>
      <c r="D11" s="72">
        <v>0</v>
      </c>
      <c r="E11" s="73">
        <v>0</v>
      </c>
      <c r="F11" s="74">
        <v>9012.7099999999991</v>
      </c>
      <c r="G11" s="75">
        <v>17780.599999999999</v>
      </c>
    </row>
    <row r="12" spans="1:7" ht="15.6" customHeight="1" x14ac:dyDescent="0.25">
      <c r="A12" s="69" t="s">
        <v>40</v>
      </c>
      <c r="B12" s="70">
        <v>17.45</v>
      </c>
      <c r="C12" s="71">
        <v>190.52</v>
      </c>
      <c r="D12" s="72">
        <v>0</v>
      </c>
      <c r="E12" s="73">
        <v>0</v>
      </c>
      <c r="F12" s="74">
        <v>9203.23</v>
      </c>
      <c r="G12" s="75">
        <v>17780.599999999999</v>
      </c>
    </row>
    <row r="13" spans="1:7" ht="15.6" customHeight="1" x14ac:dyDescent="0.25">
      <c r="A13" s="69" t="s">
        <v>41</v>
      </c>
      <c r="B13" s="70">
        <v>13.36</v>
      </c>
      <c r="C13" s="71">
        <v>151.97999999999999</v>
      </c>
      <c r="D13" s="72">
        <v>0</v>
      </c>
      <c r="E13" s="73">
        <v>0</v>
      </c>
      <c r="F13" s="74">
        <v>9355.2099999999991</v>
      </c>
      <c r="G13" s="75">
        <v>17780.599999999999</v>
      </c>
    </row>
    <row r="14" spans="1:7" ht="15.6" customHeight="1" x14ac:dyDescent="0.25">
      <c r="A14" s="69" t="s">
        <v>42</v>
      </c>
      <c r="B14" s="70">
        <v>12.48</v>
      </c>
      <c r="C14" s="71">
        <v>45.67</v>
      </c>
      <c r="D14" s="72">
        <v>0</v>
      </c>
      <c r="E14" s="73">
        <v>0</v>
      </c>
      <c r="F14" s="74">
        <v>9400.8799999999992</v>
      </c>
      <c r="G14" s="75">
        <v>17780.599999999999</v>
      </c>
    </row>
    <row r="15" spans="1:7" ht="15.6" customHeight="1" x14ac:dyDescent="0.25">
      <c r="A15" s="69" t="s">
        <v>43</v>
      </c>
      <c r="B15" s="70">
        <v>13.98</v>
      </c>
      <c r="C15" s="71">
        <v>83.95</v>
      </c>
      <c r="D15" s="72">
        <v>0</v>
      </c>
      <c r="E15" s="73">
        <v>0</v>
      </c>
      <c r="F15" s="74">
        <v>9484.83</v>
      </c>
      <c r="G15" s="75">
        <v>17780.599999999999</v>
      </c>
    </row>
    <row r="16" spans="1:7" ht="15.6" customHeight="1" x14ac:dyDescent="0.25">
      <c r="A16" s="69" t="s">
        <v>44</v>
      </c>
      <c r="B16" s="70">
        <v>13.98</v>
      </c>
      <c r="C16" s="71">
        <v>11.46</v>
      </c>
      <c r="D16" s="72">
        <v>0</v>
      </c>
      <c r="E16" s="73">
        <v>0</v>
      </c>
      <c r="F16" s="74">
        <v>9496.2900000000009</v>
      </c>
      <c r="G16" s="75">
        <v>17780.599999999999</v>
      </c>
    </row>
    <row r="17" spans="1:7" ht="15.6" customHeight="1" x14ac:dyDescent="0.25">
      <c r="A17" s="69" t="s">
        <v>45</v>
      </c>
      <c r="B17" s="70">
        <v>14.5</v>
      </c>
      <c r="C17" s="71">
        <v>102.44</v>
      </c>
      <c r="D17" s="72">
        <v>0</v>
      </c>
      <c r="E17" s="73">
        <v>0</v>
      </c>
      <c r="F17" s="74">
        <v>9598.73</v>
      </c>
      <c r="G17" s="75">
        <v>17780.599999999999</v>
      </c>
    </row>
    <row r="18" spans="1:7" ht="15.6" customHeight="1" x14ac:dyDescent="0.25">
      <c r="A18" s="69" t="s">
        <v>46</v>
      </c>
      <c r="B18" s="70">
        <v>14.76</v>
      </c>
      <c r="C18" s="71">
        <v>28.51</v>
      </c>
      <c r="D18" s="72">
        <v>0</v>
      </c>
      <c r="E18" s="73">
        <v>0</v>
      </c>
      <c r="F18" s="74">
        <v>9627.24</v>
      </c>
      <c r="G18" s="75">
        <v>17780.599999999999</v>
      </c>
    </row>
    <row r="19" spans="1:7" ht="15.6" customHeight="1" x14ac:dyDescent="0.25">
      <c r="A19" s="69" t="s">
        <v>47</v>
      </c>
      <c r="B19" s="70">
        <v>16.47</v>
      </c>
      <c r="C19" s="71">
        <v>155.65</v>
      </c>
      <c r="D19" s="72">
        <v>0</v>
      </c>
      <c r="E19" s="73">
        <v>0</v>
      </c>
      <c r="F19" s="74">
        <v>9782.89</v>
      </c>
      <c r="G19" s="75">
        <v>17780.599999999999</v>
      </c>
    </row>
    <row r="20" spans="1:7" ht="15.6" customHeight="1" x14ac:dyDescent="0.25">
      <c r="A20" s="69" t="s">
        <v>48</v>
      </c>
      <c r="B20" s="70">
        <v>16.43</v>
      </c>
      <c r="C20" s="71">
        <v>164.2</v>
      </c>
      <c r="D20" s="72">
        <v>0</v>
      </c>
      <c r="E20" s="73">
        <v>0</v>
      </c>
      <c r="F20" s="74">
        <v>9947.09</v>
      </c>
      <c r="G20" s="75">
        <v>17780.599999999999</v>
      </c>
    </row>
    <row r="21" spans="1:7" ht="15.6" customHeight="1" x14ac:dyDescent="0.25">
      <c r="A21" s="69" t="s">
        <v>49</v>
      </c>
      <c r="B21" s="70">
        <v>16.510000000000002</v>
      </c>
      <c r="C21" s="71">
        <v>132.63</v>
      </c>
      <c r="D21" s="72">
        <v>0</v>
      </c>
      <c r="E21" s="73">
        <v>0</v>
      </c>
      <c r="F21" s="74">
        <v>10079.719999999999</v>
      </c>
      <c r="G21" s="75">
        <v>17780.599999999999</v>
      </c>
    </row>
    <row r="22" spans="1:7" ht="15.6" customHeight="1" x14ac:dyDescent="0.25">
      <c r="A22" s="69" t="s">
        <v>50</v>
      </c>
      <c r="B22" s="70">
        <v>16.37</v>
      </c>
      <c r="C22" s="71">
        <v>32.04</v>
      </c>
      <c r="D22" s="72">
        <v>0</v>
      </c>
      <c r="E22" s="73">
        <v>0</v>
      </c>
      <c r="F22" s="74">
        <v>10111.76</v>
      </c>
      <c r="G22" s="75">
        <v>17780.599999999999</v>
      </c>
    </row>
    <row r="23" spans="1:7" ht="15.6" customHeight="1" x14ac:dyDescent="0.25">
      <c r="A23" s="69" t="s">
        <v>51</v>
      </c>
      <c r="B23" s="70">
        <v>16.13</v>
      </c>
      <c r="C23" s="71">
        <v>325.05</v>
      </c>
      <c r="D23" s="72">
        <v>0</v>
      </c>
      <c r="E23" s="73">
        <v>0</v>
      </c>
      <c r="F23" s="74">
        <v>10436.81</v>
      </c>
      <c r="G23" s="75">
        <v>17780.599999999999</v>
      </c>
    </row>
    <row r="24" spans="1:7" ht="15.6" customHeight="1" x14ac:dyDescent="0.25">
      <c r="A24" s="69" t="s">
        <v>52</v>
      </c>
      <c r="B24" s="70">
        <v>10.28</v>
      </c>
      <c r="C24" s="71">
        <v>264.12</v>
      </c>
      <c r="D24" s="72">
        <v>0</v>
      </c>
      <c r="E24" s="73">
        <v>0</v>
      </c>
      <c r="F24" s="74">
        <v>10700.93</v>
      </c>
      <c r="G24" s="75">
        <v>17780.599999999999</v>
      </c>
    </row>
    <row r="25" spans="1:7" ht="15.6" customHeight="1" x14ac:dyDescent="0.25">
      <c r="A25" s="69" t="s">
        <v>53</v>
      </c>
      <c r="B25" s="70">
        <v>2.67</v>
      </c>
      <c r="C25" s="71">
        <v>129.56</v>
      </c>
      <c r="D25" s="72">
        <v>0.28000000000000003</v>
      </c>
      <c r="E25" s="73">
        <v>3.19</v>
      </c>
      <c r="F25" s="74">
        <v>10830.49</v>
      </c>
      <c r="G25" s="75">
        <v>17783.79</v>
      </c>
    </row>
    <row r="26" spans="1:7" ht="15.6" customHeight="1" x14ac:dyDescent="0.25">
      <c r="A26" s="69" t="s">
        <v>54</v>
      </c>
      <c r="B26" s="70">
        <v>0.75</v>
      </c>
      <c r="C26" s="71">
        <v>34.229999999999997</v>
      </c>
      <c r="D26" s="72">
        <v>3.71</v>
      </c>
      <c r="E26" s="73">
        <v>45.85</v>
      </c>
      <c r="F26" s="74">
        <v>10864.72</v>
      </c>
      <c r="G26" s="75">
        <v>17829.64</v>
      </c>
    </row>
    <row r="27" spans="1:7" ht="15.6" customHeight="1" x14ac:dyDescent="0.25">
      <c r="A27" s="69" t="s">
        <v>55</v>
      </c>
      <c r="B27" s="70">
        <v>0.01</v>
      </c>
      <c r="C27" s="71">
        <v>7.54</v>
      </c>
      <c r="D27" s="72">
        <v>7.49</v>
      </c>
      <c r="E27" s="71">
        <v>128.81</v>
      </c>
      <c r="F27" s="74">
        <v>10872.26</v>
      </c>
      <c r="G27" s="75">
        <v>17958.45</v>
      </c>
    </row>
    <row r="28" spans="1:7" ht="15.6" customHeight="1" x14ac:dyDescent="0.25">
      <c r="A28" s="69" t="s">
        <v>56</v>
      </c>
      <c r="B28" s="70">
        <v>0</v>
      </c>
      <c r="C28" s="71">
        <v>0.06</v>
      </c>
      <c r="D28" s="72">
        <v>9.94</v>
      </c>
      <c r="E28" s="71">
        <v>200.41</v>
      </c>
      <c r="F28" s="74">
        <v>10872.32</v>
      </c>
      <c r="G28" s="75">
        <v>18158.86</v>
      </c>
    </row>
    <row r="29" spans="1:7" ht="15.6" customHeight="1" x14ac:dyDescent="0.25">
      <c r="A29" s="69" t="s">
        <v>57</v>
      </c>
      <c r="B29" s="70">
        <v>0</v>
      </c>
      <c r="C29" s="71">
        <v>0</v>
      </c>
      <c r="D29" s="72">
        <v>11.35</v>
      </c>
      <c r="E29" s="71">
        <v>244.81</v>
      </c>
      <c r="F29" s="74">
        <v>10872.32</v>
      </c>
      <c r="G29" s="75">
        <v>18403.669999999998</v>
      </c>
    </row>
    <row r="30" spans="1:7" ht="15.6" customHeight="1" x14ac:dyDescent="0.25">
      <c r="A30" s="69" t="s">
        <v>58</v>
      </c>
      <c r="B30" s="70">
        <v>0.01</v>
      </c>
      <c r="C30" s="71">
        <v>7.0000000000000007E-2</v>
      </c>
      <c r="D30" s="72">
        <v>10.77</v>
      </c>
      <c r="E30" s="71">
        <v>254.42</v>
      </c>
      <c r="F30" s="74">
        <v>10872.39</v>
      </c>
      <c r="G30" s="75">
        <v>18658.09</v>
      </c>
    </row>
    <row r="31" spans="1:7" ht="15.6" customHeight="1" x14ac:dyDescent="0.25">
      <c r="A31" s="69" t="s">
        <v>59</v>
      </c>
      <c r="B31" s="70">
        <v>0</v>
      </c>
      <c r="C31" s="71">
        <v>7.0000000000000007E-2</v>
      </c>
      <c r="D31" s="72">
        <v>6.32</v>
      </c>
      <c r="E31" s="71">
        <v>196.52</v>
      </c>
      <c r="F31" s="74">
        <v>10872.46</v>
      </c>
      <c r="G31" s="75">
        <v>18854.61</v>
      </c>
    </row>
    <row r="32" spans="1:7" ht="15.6" customHeight="1" x14ac:dyDescent="0.25">
      <c r="A32" s="69" t="s">
        <v>60</v>
      </c>
      <c r="B32" s="70">
        <v>0</v>
      </c>
      <c r="C32" s="71">
        <v>0</v>
      </c>
      <c r="D32" s="72">
        <v>2.2599999999999998</v>
      </c>
      <c r="E32" s="73">
        <v>98.68</v>
      </c>
      <c r="F32" s="74">
        <v>10872.46</v>
      </c>
      <c r="G32" s="75">
        <v>18953.29</v>
      </c>
    </row>
    <row r="33" spans="1:7" ht="15.6" customHeight="1" x14ac:dyDescent="0.25">
      <c r="A33" s="69" t="s">
        <v>61</v>
      </c>
      <c r="B33" s="70">
        <v>0.79</v>
      </c>
      <c r="C33" s="71">
        <v>7.91</v>
      </c>
      <c r="D33" s="72">
        <v>0.04</v>
      </c>
      <c r="E33" s="73">
        <v>26.53</v>
      </c>
      <c r="F33" s="74">
        <v>10880.37</v>
      </c>
      <c r="G33" s="75">
        <v>18979.82</v>
      </c>
    </row>
    <row r="34" spans="1:7" ht="15.6" customHeight="1" x14ac:dyDescent="0.25">
      <c r="A34" s="69" t="s">
        <v>62</v>
      </c>
      <c r="B34" s="70">
        <v>2.76</v>
      </c>
      <c r="C34" s="71">
        <v>35.47</v>
      </c>
      <c r="D34" s="72">
        <v>0</v>
      </c>
      <c r="E34" s="73">
        <v>0.51</v>
      </c>
      <c r="F34" s="74">
        <v>10915.84</v>
      </c>
      <c r="G34" s="75">
        <v>18980.330000000002</v>
      </c>
    </row>
    <row r="35" spans="1:7" ht="15.6" customHeight="1" x14ac:dyDescent="0.25">
      <c r="A35" s="69" t="s">
        <v>63</v>
      </c>
      <c r="B35" s="70">
        <v>3.68</v>
      </c>
      <c r="C35" s="71">
        <v>48.81</v>
      </c>
      <c r="D35" s="72">
        <v>0</v>
      </c>
      <c r="E35" s="73">
        <v>0</v>
      </c>
      <c r="F35" s="74">
        <v>10964.65</v>
      </c>
      <c r="G35" s="75">
        <v>18980.330000000002</v>
      </c>
    </row>
    <row r="36" spans="1:7" ht="15.6" customHeight="1" x14ac:dyDescent="0.25">
      <c r="A36" s="69" t="s">
        <v>64</v>
      </c>
      <c r="B36" s="70">
        <v>3.98</v>
      </c>
      <c r="C36" s="71">
        <v>18.54</v>
      </c>
      <c r="D36" s="72">
        <v>0</v>
      </c>
      <c r="E36" s="73">
        <v>0</v>
      </c>
      <c r="F36" s="74">
        <v>10983.19</v>
      </c>
      <c r="G36" s="75">
        <v>18980.330000000002</v>
      </c>
    </row>
    <row r="37" spans="1:7" ht="15.6" customHeight="1" x14ac:dyDescent="0.25">
      <c r="A37" s="69" t="s">
        <v>65</v>
      </c>
      <c r="B37" s="70">
        <v>7.53</v>
      </c>
      <c r="C37" s="71">
        <v>115.03</v>
      </c>
      <c r="D37" s="72">
        <v>0</v>
      </c>
      <c r="E37" s="73">
        <v>0</v>
      </c>
      <c r="F37" s="74">
        <v>11098.22</v>
      </c>
      <c r="G37" s="75">
        <v>18980.330000000002</v>
      </c>
    </row>
    <row r="38" spans="1:7" ht="15.6" customHeight="1" x14ac:dyDescent="0.25">
      <c r="A38" s="69" t="s">
        <v>66</v>
      </c>
      <c r="B38" s="70">
        <v>10.87</v>
      </c>
      <c r="C38" s="71">
        <v>184.01</v>
      </c>
      <c r="D38" s="72">
        <v>0</v>
      </c>
      <c r="E38" s="73">
        <v>0</v>
      </c>
      <c r="F38" s="74">
        <v>11282.22</v>
      </c>
      <c r="G38" s="75">
        <v>18980.330000000002</v>
      </c>
    </row>
    <row r="39" spans="1:7" ht="15.6" customHeight="1" x14ac:dyDescent="0.25">
      <c r="A39" s="69" t="s">
        <v>67</v>
      </c>
      <c r="B39" s="70">
        <v>9.98</v>
      </c>
      <c r="C39" s="71">
        <v>208.57</v>
      </c>
      <c r="D39" s="72">
        <v>0</v>
      </c>
      <c r="E39" s="73">
        <v>0</v>
      </c>
      <c r="F39" s="74">
        <v>11490.8</v>
      </c>
      <c r="G39" s="75">
        <v>18980.330000000002</v>
      </c>
    </row>
    <row r="40" spans="1:7" ht="15.6" customHeight="1" x14ac:dyDescent="0.25">
      <c r="A40" s="69" t="s">
        <v>68</v>
      </c>
      <c r="B40" s="70">
        <v>7.72</v>
      </c>
      <c r="C40" s="71">
        <v>177.08</v>
      </c>
      <c r="D40" s="72">
        <v>0</v>
      </c>
      <c r="E40" s="73">
        <v>0</v>
      </c>
      <c r="F40" s="74">
        <v>11667.87</v>
      </c>
      <c r="G40" s="75">
        <v>18980.330000000002</v>
      </c>
    </row>
    <row r="41" spans="1:7" ht="20.45" customHeight="1" x14ac:dyDescent="0.25">
      <c r="A41" s="133" t="s">
        <v>23</v>
      </c>
      <c r="B41" s="134"/>
      <c r="C41" s="134"/>
      <c r="D41" s="134"/>
      <c r="E41" s="134"/>
      <c r="F41" s="134"/>
      <c r="G41" s="134"/>
    </row>
    <row r="42" spans="1:7" ht="39" customHeight="1" x14ac:dyDescent="0.25">
      <c r="A42" s="77" t="s">
        <v>24</v>
      </c>
      <c r="B42" s="68" t="s">
        <v>25</v>
      </c>
      <c r="C42" s="68" t="s">
        <v>26</v>
      </c>
      <c r="D42" s="68" t="s">
        <v>27</v>
      </c>
      <c r="E42" s="68" t="s">
        <v>28</v>
      </c>
      <c r="F42" s="68" t="s">
        <v>29</v>
      </c>
      <c r="G42" s="68" t="s">
        <v>30</v>
      </c>
    </row>
    <row r="43" spans="1:7" ht="17.45" customHeight="1" x14ac:dyDescent="0.25">
      <c r="A43" s="135" t="s">
        <v>31</v>
      </c>
      <c r="B43" s="136"/>
      <c r="C43" s="136"/>
      <c r="D43" s="136"/>
      <c r="E43" s="136"/>
      <c r="F43" s="136"/>
      <c r="G43" s="136"/>
    </row>
    <row r="44" spans="1:7" ht="15.75" customHeight="1" x14ac:dyDescent="0.25">
      <c r="A44" s="78" t="s">
        <v>69</v>
      </c>
      <c r="B44" s="71">
        <v>14.55</v>
      </c>
      <c r="C44" s="72">
        <v>209.33</v>
      </c>
      <c r="D44" s="72">
        <v>0</v>
      </c>
      <c r="E44" s="72">
        <v>0</v>
      </c>
      <c r="F44" s="74">
        <v>11877.2</v>
      </c>
      <c r="G44" s="74">
        <v>18980.330000000002</v>
      </c>
    </row>
    <row r="45" spans="1:7" ht="15.6" customHeight="1" x14ac:dyDescent="0.25">
      <c r="A45" s="78" t="s">
        <v>70</v>
      </c>
      <c r="B45" s="71">
        <v>14.93</v>
      </c>
      <c r="C45" s="72">
        <v>17.760000000000002</v>
      </c>
      <c r="D45" s="72">
        <v>0</v>
      </c>
      <c r="E45" s="72">
        <v>0</v>
      </c>
      <c r="F45" s="74">
        <v>11894.97</v>
      </c>
      <c r="G45" s="74">
        <v>18980.330000000002</v>
      </c>
    </row>
    <row r="46" spans="1:7" ht="15.6" customHeight="1" x14ac:dyDescent="0.25">
      <c r="A46" s="78" t="s">
        <v>71</v>
      </c>
      <c r="B46" s="71">
        <v>17.690000000000001</v>
      </c>
      <c r="C46" s="72">
        <v>163.07</v>
      </c>
      <c r="D46" s="72">
        <v>0</v>
      </c>
      <c r="E46" s="72">
        <v>0</v>
      </c>
      <c r="F46" s="74">
        <v>12058.04</v>
      </c>
      <c r="G46" s="74">
        <v>18980.330000000002</v>
      </c>
    </row>
    <row r="47" spans="1:7" ht="15.6" customHeight="1" x14ac:dyDescent="0.25">
      <c r="A47" s="78" t="s">
        <v>72</v>
      </c>
      <c r="B47" s="71">
        <v>18.940000000000001</v>
      </c>
      <c r="C47" s="72">
        <v>182.89</v>
      </c>
      <c r="D47" s="72">
        <v>0</v>
      </c>
      <c r="E47" s="72">
        <v>0</v>
      </c>
      <c r="F47" s="74">
        <v>12240.93</v>
      </c>
      <c r="G47" s="74">
        <v>18980.330000000002</v>
      </c>
    </row>
    <row r="48" spans="1:7" ht="15.75" customHeight="1" x14ac:dyDescent="0.25">
      <c r="A48" s="78" t="s">
        <v>73</v>
      </c>
      <c r="B48" s="71">
        <v>20.239999999999998</v>
      </c>
      <c r="C48" s="72">
        <v>171.82</v>
      </c>
      <c r="D48" s="72">
        <v>0</v>
      </c>
      <c r="E48" s="72">
        <v>0</v>
      </c>
      <c r="F48" s="74">
        <v>12412.75</v>
      </c>
      <c r="G48" s="74">
        <v>18980.330000000002</v>
      </c>
    </row>
    <row r="49" spans="1:7" ht="15.6" customHeight="1" x14ac:dyDescent="0.25">
      <c r="A49" s="78" t="s">
        <v>74</v>
      </c>
      <c r="B49" s="71">
        <v>20.440000000000001</v>
      </c>
      <c r="C49" s="72">
        <v>24.51</v>
      </c>
      <c r="D49" s="72">
        <v>0</v>
      </c>
      <c r="E49" s="72">
        <v>0</v>
      </c>
      <c r="F49" s="74">
        <v>12437.26</v>
      </c>
      <c r="G49" s="74">
        <v>18980.330000000002</v>
      </c>
    </row>
    <row r="50" spans="1:7" ht="15.6" customHeight="1" x14ac:dyDescent="0.25">
      <c r="A50" s="78" t="s">
        <v>75</v>
      </c>
      <c r="B50" s="71">
        <v>22.09</v>
      </c>
      <c r="C50" s="72">
        <v>211.82</v>
      </c>
      <c r="D50" s="72">
        <v>0</v>
      </c>
      <c r="E50" s="72">
        <v>0</v>
      </c>
      <c r="F50" s="74">
        <v>12649.08</v>
      </c>
      <c r="G50" s="74">
        <v>18980.330000000002</v>
      </c>
    </row>
    <row r="51" spans="1:7" ht="15.6" customHeight="1" x14ac:dyDescent="0.25">
      <c r="A51" s="78" t="s">
        <v>76</v>
      </c>
      <c r="B51" s="71">
        <v>22.3</v>
      </c>
      <c r="C51" s="72">
        <v>220.94</v>
      </c>
      <c r="D51" s="72">
        <v>0</v>
      </c>
      <c r="E51" s="72">
        <v>0</v>
      </c>
      <c r="F51" s="74">
        <v>12870.02</v>
      </c>
      <c r="G51" s="74">
        <v>18980.330000000002</v>
      </c>
    </row>
    <row r="52" spans="1:7" ht="15.6" customHeight="1" x14ac:dyDescent="0.25">
      <c r="A52" s="78" t="s">
        <v>77</v>
      </c>
      <c r="B52" s="71">
        <v>21.7</v>
      </c>
      <c r="C52" s="72">
        <v>218.9</v>
      </c>
      <c r="D52" s="72">
        <v>0</v>
      </c>
      <c r="E52" s="72">
        <v>0</v>
      </c>
      <c r="F52" s="74">
        <v>13088.92</v>
      </c>
      <c r="G52" s="74">
        <v>18980.330000000002</v>
      </c>
    </row>
    <row r="53" spans="1:7" ht="15.6" customHeight="1" x14ac:dyDescent="0.25">
      <c r="A53" s="78" t="s">
        <v>78</v>
      </c>
      <c r="B53" s="71">
        <v>21.89</v>
      </c>
      <c r="C53" s="72">
        <v>217.07</v>
      </c>
      <c r="D53" s="72">
        <v>0</v>
      </c>
      <c r="E53" s="72">
        <v>0</v>
      </c>
      <c r="F53" s="74">
        <v>13305.99</v>
      </c>
      <c r="G53" s="74">
        <v>18980.330000000002</v>
      </c>
    </row>
    <row r="54" spans="1:7" ht="15.6" customHeight="1" x14ac:dyDescent="0.25">
      <c r="A54" s="78" t="s">
        <v>79</v>
      </c>
      <c r="B54" s="71">
        <v>20.97</v>
      </c>
      <c r="C54" s="72">
        <v>213.47</v>
      </c>
      <c r="D54" s="72">
        <v>0</v>
      </c>
      <c r="E54" s="72">
        <v>0</v>
      </c>
      <c r="F54" s="74">
        <v>13519.46</v>
      </c>
      <c r="G54" s="74">
        <v>18980.330000000002</v>
      </c>
    </row>
    <row r="55" spans="1:7" ht="15.6" customHeight="1" x14ac:dyDescent="0.25">
      <c r="A55" s="78" t="s">
        <v>80</v>
      </c>
      <c r="B55" s="71">
        <v>24.01</v>
      </c>
      <c r="C55" s="72">
        <v>195.13</v>
      </c>
      <c r="D55" s="72">
        <v>0</v>
      </c>
      <c r="E55" s="72">
        <v>0</v>
      </c>
      <c r="F55" s="74">
        <v>13714.59</v>
      </c>
      <c r="G55" s="74">
        <v>18980.330000000002</v>
      </c>
    </row>
    <row r="56" spans="1:7" ht="15.6" customHeight="1" x14ac:dyDescent="0.25">
      <c r="A56" s="78" t="s">
        <v>81</v>
      </c>
      <c r="B56" s="71">
        <v>24.45</v>
      </c>
      <c r="C56" s="72">
        <v>31.24</v>
      </c>
      <c r="D56" s="72">
        <v>0</v>
      </c>
      <c r="E56" s="72">
        <v>0</v>
      </c>
      <c r="F56" s="74">
        <v>13745.83</v>
      </c>
      <c r="G56" s="74">
        <v>18980.330000000002</v>
      </c>
    </row>
    <row r="57" spans="1:7" ht="15.6" customHeight="1" x14ac:dyDescent="0.25">
      <c r="A57" s="78" t="s">
        <v>82</v>
      </c>
      <c r="B57" s="71">
        <v>19.43</v>
      </c>
      <c r="C57" s="72">
        <v>218.31</v>
      </c>
      <c r="D57" s="72">
        <v>0</v>
      </c>
      <c r="E57" s="72">
        <v>0</v>
      </c>
      <c r="F57" s="74">
        <v>13964.14</v>
      </c>
      <c r="G57" s="74">
        <v>18980.330000000002</v>
      </c>
    </row>
    <row r="58" spans="1:7" ht="15.6" customHeight="1" x14ac:dyDescent="0.25">
      <c r="A58" s="78" t="s">
        <v>83</v>
      </c>
      <c r="B58" s="71">
        <v>12.11</v>
      </c>
      <c r="C58" s="72">
        <v>156.56</v>
      </c>
      <c r="D58" s="72">
        <v>0</v>
      </c>
      <c r="E58" s="72">
        <v>0</v>
      </c>
      <c r="F58" s="74">
        <v>14120.71</v>
      </c>
      <c r="G58" s="74">
        <v>18980.330000000002</v>
      </c>
    </row>
    <row r="59" spans="1:7" ht="15.6" customHeight="1" x14ac:dyDescent="0.25">
      <c r="A59" s="78" t="s">
        <v>84</v>
      </c>
      <c r="B59" s="71">
        <v>5.4</v>
      </c>
      <c r="C59" s="72">
        <v>87.01</v>
      </c>
      <c r="D59" s="72">
        <v>0</v>
      </c>
      <c r="E59" s="72">
        <v>0</v>
      </c>
      <c r="F59" s="74">
        <v>14207.71</v>
      </c>
      <c r="G59" s="74">
        <v>18980.330000000002</v>
      </c>
    </row>
    <row r="60" spans="1:7" ht="15.6" customHeight="1" x14ac:dyDescent="0.25">
      <c r="A60" s="78" t="s">
        <v>85</v>
      </c>
      <c r="B60" s="71">
        <v>4.58</v>
      </c>
      <c r="C60" s="72">
        <v>49.73</v>
      </c>
      <c r="D60" s="72">
        <v>0</v>
      </c>
      <c r="E60" s="72">
        <v>0</v>
      </c>
      <c r="F60" s="74">
        <v>14257.45</v>
      </c>
      <c r="G60" s="74">
        <v>18980.330000000002</v>
      </c>
    </row>
    <row r="61" spans="1:7" ht="15.6" customHeight="1" x14ac:dyDescent="0.25">
      <c r="A61" s="78" t="s">
        <v>86</v>
      </c>
      <c r="B61" s="71">
        <v>4.01</v>
      </c>
      <c r="C61" s="72">
        <v>42.78</v>
      </c>
      <c r="D61" s="72">
        <v>0</v>
      </c>
      <c r="E61" s="72">
        <v>0</v>
      </c>
      <c r="F61" s="74">
        <v>14300.23</v>
      </c>
      <c r="G61" s="74">
        <v>18980.330000000002</v>
      </c>
    </row>
    <row r="62" spans="1:7" ht="15.6" customHeight="1" x14ac:dyDescent="0.25">
      <c r="A62" s="78" t="s">
        <v>87</v>
      </c>
      <c r="B62" s="71">
        <v>3.05</v>
      </c>
      <c r="C62" s="72">
        <v>30.29</v>
      </c>
      <c r="D62" s="72">
        <v>0</v>
      </c>
      <c r="E62" s="72">
        <v>0</v>
      </c>
      <c r="F62" s="74">
        <v>14330.53</v>
      </c>
      <c r="G62" s="74">
        <v>18980.330000000002</v>
      </c>
    </row>
    <row r="63" spans="1:7" ht="15.6" customHeight="1" x14ac:dyDescent="0.25">
      <c r="A63" s="78" t="s">
        <v>88</v>
      </c>
      <c r="B63" s="71">
        <v>2.94</v>
      </c>
      <c r="C63" s="72">
        <v>4.1100000000000003</v>
      </c>
      <c r="D63" s="72">
        <v>0</v>
      </c>
      <c r="E63" s="72">
        <v>0</v>
      </c>
      <c r="F63" s="74">
        <v>14334.64</v>
      </c>
      <c r="G63" s="74">
        <v>18980.330000000002</v>
      </c>
    </row>
    <row r="64" spans="1:7" ht="15.6" customHeight="1" x14ac:dyDescent="0.25">
      <c r="A64" s="78" t="s">
        <v>89</v>
      </c>
      <c r="B64" s="71">
        <v>2.73</v>
      </c>
      <c r="C64" s="72">
        <v>28.21</v>
      </c>
      <c r="D64" s="72">
        <v>0</v>
      </c>
      <c r="E64" s="72">
        <v>0</v>
      </c>
      <c r="F64" s="74">
        <v>14362.85</v>
      </c>
      <c r="G64" s="74">
        <v>18980.330000000002</v>
      </c>
    </row>
    <row r="65" spans="1:7" ht="15.6" customHeight="1" x14ac:dyDescent="0.25">
      <c r="A65" s="78" t="s">
        <v>90</v>
      </c>
      <c r="B65" s="71">
        <v>2.5499999999999998</v>
      </c>
      <c r="C65" s="72">
        <v>26.31</v>
      </c>
      <c r="D65" s="72">
        <v>0</v>
      </c>
      <c r="E65" s="72">
        <v>0</v>
      </c>
      <c r="F65" s="74">
        <v>14389.16</v>
      </c>
      <c r="G65" s="74">
        <v>18980.330000000002</v>
      </c>
    </row>
    <row r="66" spans="1:7" ht="15.6" customHeight="1" x14ac:dyDescent="0.25">
      <c r="A66" s="78" t="s">
        <v>91</v>
      </c>
      <c r="B66" s="71">
        <v>2.4500000000000002</v>
      </c>
      <c r="C66" s="72">
        <v>21.54</v>
      </c>
      <c r="D66" s="72">
        <v>0</v>
      </c>
      <c r="E66" s="72">
        <v>0</v>
      </c>
      <c r="F66" s="74">
        <v>14410.7</v>
      </c>
      <c r="G66" s="74">
        <v>18980.330000000002</v>
      </c>
    </row>
    <row r="67" spans="1:7" ht="15.6" customHeight="1" x14ac:dyDescent="0.25">
      <c r="A67" s="78" t="s">
        <v>92</v>
      </c>
      <c r="B67" s="71">
        <v>2.57</v>
      </c>
      <c r="C67" s="72">
        <v>3.44</v>
      </c>
      <c r="D67" s="72">
        <v>0</v>
      </c>
      <c r="E67" s="72">
        <v>0</v>
      </c>
      <c r="F67" s="74">
        <v>14414.15</v>
      </c>
      <c r="G67" s="74">
        <v>18980.330000000002</v>
      </c>
    </row>
    <row r="68" spans="1:7" ht="15.6" customHeight="1" x14ac:dyDescent="0.25">
      <c r="A68" s="78" t="s">
        <v>93</v>
      </c>
      <c r="B68" s="71">
        <v>4.5</v>
      </c>
      <c r="C68" s="72">
        <v>70.64</v>
      </c>
      <c r="D68" s="72">
        <v>0</v>
      </c>
      <c r="E68" s="72">
        <v>0</v>
      </c>
      <c r="F68" s="74">
        <v>14484.79</v>
      </c>
      <c r="G68" s="74">
        <v>18980.330000000002</v>
      </c>
    </row>
    <row r="69" spans="1:7" ht="15.6" customHeight="1" x14ac:dyDescent="0.25">
      <c r="A69" s="78" t="s">
        <v>94</v>
      </c>
      <c r="B69" s="71">
        <v>8.8000000000000007</v>
      </c>
      <c r="C69" s="72">
        <v>133.02000000000001</v>
      </c>
      <c r="D69" s="72">
        <v>0</v>
      </c>
      <c r="E69" s="72">
        <v>0</v>
      </c>
      <c r="F69" s="74">
        <v>14617.8</v>
      </c>
      <c r="G69" s="74">
        <v>18980.330000000002</v>
      </c>
    </row>
    <row r="70" spans="1:7" ht="15.6" customHeight="1" x14ac:dyDescent="0.25">
      <c r="A70" s="78" t="s">
        <v>95</v>
      </c>
      <c r="B70" s="71">
        <v>19.77</v>
      </c>
      <c r="C70" s="72">
        <v>285.74</v>
      </c>
      <c r="D70" s="72">
        <v>0</v>
      </c>
      <c r="E70" s="72">
        <v>0</v>
      </c>
      <c r="F70" s="74">
        <v>14903.55</v>
      </c>
      <c r="G70" s="74">
        <v>18980.330000000002</v>
      </c>
    </row>
    <row r="71" spans="1:7" ht="15.6" customHeight="1" x14ac:dyDescent="0.25">
      <c r="A71" s="78" t="s">
        <v>96</v>
      </c>
      <c r="B71" s="71">
        <v>70.05</v>
      </c>
      <c r="C71" s="72">
        <v>898.19</v>
      </c>
      <c r="D71" s="72">
        <v>0</v>
      </c>
      <c r="E71" s="72">
        <v>0</v>
      </c>
      <c r="F71" s="74">
        <v>15801.74</v>
      </c>
      <c r="G71" s="74">
        <v>18980.330000000002</v>
      </c>
    </row>
    <row r="72" spans="1:7" ht="15.6" customHeight="1" x14ac:dyDescent="0.25">
      <c r="A72" s="78" t="s">
        <v>97</v>
      </c>
      <c r="B72" s="71">
        <v>115.9</v>
      </c>
      <c r="C72" s="76">
        <v>1859.52</v>
      </c>
      <c r="D72" s="72">
        <v>0</v>
      </c>
      <c r="E72" s="72">
        <v>0</v>
      </c>
      <c r="F72" s="74">
        <v>17661.259999999998</v>
      </c>
      <c r="G72" s="74">
        <v>18980.330000000002</v>
      </c>
    </row>
    <row r="73" spans="1:7" ht="15.6" customHeight="1" x14ac:dyDescent="0.25">
      <c r="A73" s="78" t="s">
        <v>98</v>
      </c>
      <c r="B73" s="71">
        <v>97.43</v>
      </c>
      <c r="C73" s="76">
        <v>2133.38</v>
      </c>
      <c r="D73" s="72">
        <v>0</v>
      </c>
      <c r="E73" s="72">
        <v>0</v>
      </c>
      <c r="F73" s="74">
        <v>19794.64</v>
      </c>
      <c r="G73" s="74">
        <v>18980.330000000002</v>
      </c>
    </row>
    <row r="74" spans="1:7" ht="15.6" customHeight="1" x14ac:dyDescent="0.25">
      <c r="A74" s="78" t="s">
        <v>99</v>
      </c>
      <c r="B74" s="71">
        <v>38.86</v>
      </c>
      <c r="C74" s="76">
        <v>1363</v>
      </c>
      <c r="D74" s="72">
        <v>0</v>
      </c>
      <c r="E74" s="72">
        <v>0</v>
      </c>
      <c r="F74" s="74">
        <v>21157.64</v>
      </c>
      <c r="G74" s="74">
        <v>18980.330000000002</v>
      </c>
    </row>
    <row r="75" spans="1:7" ht="15.6" customHeight="1" x14ac:dyDescent="0.25">
      <c r="A75" s="78" t="s">
        <v>100</v>
      </c>
      <c r="B75" s="71">
        <v>10.09</v>
      </c>
      <c r="C75" s="72">
        <v>489.58</v>
      </c>
      <c r="D75" s="72">
        <v>0</v>
      </c>
      <c r="E75" s="72">
        <v>0</v>
      </c>
      <c r="F75" s="74">
        <v>21647.22</v>
      </c>
      <c r="G75" s="74">
        <v>18980.330000000002</v>
      </c>
    </row>
    <row r="76" spans="1:7" ht="15.6" customHeight="1" x14ac:dyDescent="0.25">
      <c r="A76" s="78" t="s">
        <v>101</v>
      </c>
      <c r="B76" s="71">
        <v>5.66</v>
      </c>
      <c r="C76" s="72">
        <v>157.56</v>
      </c>
      <c r="D76" s="72">
        <v>0</v>
      </c>
      <c r="E76" s="72">
        <v>0</v>
      </c>
      <c r="F76" s="74">
        <v>21804.78</v>
      </c>
      <c r="G76" s="74">
        <v>18980.330000000002</v>
      </c>
    </row>
    <row r="77" spans="1:7" ht="15.6" customHeight="1" x14ac:dyDescent="0.25">
      <c r="A77" s="78" t="s">
        <v>102</v>
      </c>
      <c r="B77" s="71">
        <v>5.86</v>
      </c>
      <c r="C77" s="72">
        <v>115.25</v>
      </c>
      <c r="D77" s="72">
        <v>0</v>
      </c>
      <c r="E77" s="72">
        <v>0</v>
      </c>
      <c r="F77" s="74">
        <v>21920.03</v>
      </c>
      <c r="G77" s="74">
        <v>18980.330000000002</v>
      </c>
    </row>
    <row r="78" spans="1:7" ht="15.6" customHeight="1" x14ac:dyDescent="0.25">
      <c r="A78" s="78" t="s">
        <v>103</v>
      </c>
      <c r="B78" s="71">
        <v>5.0199999999999996</v>
      </c>
      <c r="C78" s="72">
        <v>108.8</v>
      </c>
      <c r="D78" s="72">
        <v>0</v>
      </c>
      <c r="E78" s="72">
        <v>0</v>
      </c>
      <c r="F78" s="74">
        <v>22028.84</v>
      </c>
      <c r="G78" s="74">
        <v>18980.330000000002</v>
      </c>
    </row>
    <row r="79" spans="1:7" ht="15.6" customHeight="1" x14ac:dyDescent="0.25">
      <c r="A79" s="78" t="s">
        <v>104</v>
      </c>
      <c r="B79" s="71">
        <v>4.58</v>
      </c>
      <c r="C79" s="72">
        <v>95.96</v>
      </c>
      <c r="D79" s="72">
        <v>0</v>
      </c>
      <c r="E79" s="72">
        <v>0</v>
      </c>
      <c r="F79" s="74">
        <v>22124.799999999999</v>
      </c>
      <c r="G79" s="74">
        <v>18980.330000000002</v>
      </c>
    </row>
    <row r="80" spans="1:7" ht="15.6" customHeight="1" x14ac:dyDescent="0.25">
      <c r="A80" s="78" t="s">
        <v>105</v>
      </c>
      <c r="B80" s="71">
        <v>3.86</v>
      </c>
      <c r="C80" s="72">
        <v>84.37</v>
      </c>
      <c r="D80" s="72">
        <v>0</v>
      </c>
      <c r="E80" s="72">
        <v>0</v>
      </c>
      <c r="F80" s="74">
        <v>22209.16</v>
      </c>
      <c r="G80" s="74">
        <v>18980.330000000002</v>
      </c>
    </row>
    <row r="81" spans="1:7" ht="17.45" customHeight="1" x14ac:dyDescent="0.25">
      <c r="A81" s="135" t="s">
        <v>31</v>
      </c>
      <c r="B81" s="136"/>
      <c r="C81" s="136"/>
      <c r="D81" s="136"/>
      <c r="E81" s="136"/>
      <c r="F81" s="136"/>
      <c r="G81" s="136"/>
    </row>
    <row r="82" spans="1:7" ht="15.75" customHeight="1" x14ac:dyDescent="0.25">
      <c r="A82" s="69" t="s">
        <v>106</v>
      </c>
      <c r="B82" s="72">
        <v>2.6</v>
      </c>
      <c r="C82" s="72">
        <v>64.56</v>
      </c>
      <c r="D82" s="72">
        <v>0</v>
      </c>
      <c r="E82" s="73">
        <v>0</v>
      </c>
      <c r="F82" s="76">
        <v>22273.73</v>
      </c>
      <c r="G82" s="75">
        <v>18980.330000000002</v>
      </c>
    </row>
    <row r="83" spans="1:7" ht="15.6" customHeight="1" x14ac:dyDescent="0.25">
      <c r="A83" s="69" t="s">
        <v>107</v>
      </c>
      <c r="B83" s="72">
        <v>0</v>
      </c>
      <c r="C83" s="72">
        <v>8.7899999999999991</v>
      </c>
      <c r="D83" s="72">
        <v>1.19</v>
      </c>
      <c r="E83" s="73">
        <v>4.63</v>
      </c>
      <c r="F83" s="76">
        <v>22282.52</v>
      </c>
      <c r="G83" s="75">
        <v>18984.95</v>
      </c>
    </row>
    <row r="84" spans="1:7" ht="15.6" customHeight="1" x14ac:dyDescent="0.25">
      <c r="A84" s="69" t="s">
        <v>108</v>
      </c>
      <c r="B84" s="72">
        <v>0.01</v>
      </c>
      <c r="C84" s="72">
        <v>0.02</v>
      </c>
      <c r="D84" s="72">
        <v>0.77</v>
      </c>
      <c r="E84" s="73">
        <v>3.64</v>
      </c>
      <c r="F84" s="76">
        <v>22282.54</v>
      </c>
      <c r="G84" s="75">
        <v>18988.59</v>
      </c>
    </row>
    <row r="85" spans="1:7" ht="15.6" customHeight="1" x14ac:dyDescent="0.25">
      <c r="A85" s="69" t="s">
        <v>109</v>
      </c>
      <c r="B85" s="72">
        <v>1.85</v>
      </c>
      <c r="C85" s="72">
        <v>9.32</v>
      </c>
      <c r="D85" s="72">
        <v>0</v>
      </c>
      <c r="E85" s="73">
        <v>4.4000000000000004</v>
      </c>
      <c r="F85" s="76">
        <v>22291.86</v>
      </c>
      <c r="G85" s="75">
        <v>18992.990000000002</v>
      </c>
    </row>
    <row r="86" spans="1:7" ht="15.75" customHeight="1" x14ac:dyDescent="0.25">
      <c r="A86" s="69" t="s">
        <v>110</v>
      </c>
      <c r="B86" s="72">
        <v>0</v>
      </c>
      <c r="C86" s="72">
        <v>9.25</v>
      </c>
      <c r="D86" s="72">
        <v>2.0099999999999998</v>
      </c>
      <c r="E86" s="73">
        <v>11.6</v>
      </c>
      <c r="F86" s="76">
        <v>22301.11</v>
      </c>
      <c r="G86" s="75">
        <v>19004.59</v>
      </c>
    </row>
    <row r="87" spans="1:7" ht="15.6" customHeight="1" x14ac:dyDescent="0.25">
      <c r="A87" s="69" t="s">
        <v>111</v>
      </c>
      <c r="B87" s="72">
        <v>0.55000000000000004</v>
      </c>
      <c r="C87" s="72">
        <v>1.91</v>
      </c>
      <c r="D87" s="72">
        <v>1.2</v>
      </c>
      <c r="E87" s="73">
        <v>12.48</v>
      </c>
      <c r="F87" s="76">
        <v>22303.02</v>
      </c>
      <c r="G87" s="75">
        <v>19017.07</v>
      </c>
    </row>
    <row r="88" spans="1:7" ht="15.6" customHeight="1" x14ac:dyDescent="0.25">
      <c r="A88" s="69" t="s">
        <v>112</v>
      </c>
      <c r="B88" s="72">
        <v>0.55000000000000004</v>
      </c>
      <c r="C88" s="72">
        <v>1.82</v>
      </c>
      <c r="D88" s="72">
        <v>0.92</v>
      </c>
      <c r="E88" s="73">
        <v>3.9</v>
      </c>
      <c r="F88" s="76">
        <v>22304.84</v>
      </c>
      <c r="G88" s="75">
        <v>19020.96</v>
      </c>
    </row>
    <row r="89" spans="1:7" ht="15.6" customHeight="1" x14ac:dyDescent="0.25">
      <c r="A89" s="69" t="s">
        <v>113</v>
      </c>
      <c r="B89" s="72">
        <v>0.35</v>
      </c>
      <c r="C89" s="72">
        <v>4.55</v>
      </c>
      <c r="D89" s="72">
        <v>0.02</v>
      </c>
      <c r="E89" s="73">
        <v>5.36</v>
      </c>
      <c r="F89" s="76">
        <v>22309.39</v>
      </c>
      <c r="G89" s="75">
        <v>19026.32</v>
      </c>
    </row>
    <row r="90" spans="1:7" ht="15.6" customHeight="1" x14ac:dyDescent="0.25">
      <c r="A90" s="69" t="s">
        <v>114</v>
      </c>
      <c r="B90" s="72">
        <v>0</v>
      </c>
      <c r="C90" s="72">
        <v>1.75</v>
      </c>
      <c r="D90" s="72">
        <v>4.45</v>
      </c>
      <c r="E90" s="73">
        <v>25.86</v>
      </c>
      <c r="F90" s="76">
        <v>22311.14</v>
      </c>
      <c r="G90" s="75">
        <v>19052.18</v>
      </c>
    </row>
    <row r="91" spans="1:7" ht="15.6" customHeight="1" x14ac:dyDescent="0.25">
      <c r="A91" s="69" t="s">
        <v>115</v>
      </c>
      <c r="B91" s="72">
        <v>0</v>
      </c>
      <c r="C91" s="72">
        <v>0</v>
      </c>
      <c r="D91" s="72">
        <v>13.41</v>
      </c>
      <c r="E91" s="71">
        <v>103.32</v>
      </c>
      <c r="F91" s="76">
        <v>22311.14</v>
      </c>
      <c r="G91" s="75">
        <v>19155.5</v>
      </c>
    </row>
    <row r="92" spans="1:7" ht="15.6" customHeight="1" x14ac:dyDescent="0.25">
      <c r="A92" s="69" t="s">
        <v>116</v>
      </c>
      <c r="B92" s="72">
        <v>0</v>
      </c>
      <c r="C92" s="72">
        <v>0</v>
      </c>
      <c r="D92" s="72">
        <v>10.37</v>
      </c>
      <c r="E92" s="71">
        <v>137.58000000000001</v>
      </c>
      <c r="F92" s="76">
        <v>22311.14</v>
      </c>
      <c r="G92" s="75">
        <v>19293.080000000002</v>
      </c>
    </row>
    <row r="93" spans="1:7" ht="15.6" customHeight="1" x14ac:dyDescent="0.25">
      <c r="A93" s="69" t="s">
        <v>117</v>
      </c>
      <c r="B93" s="72">
        <v>0</v>
      </c>
      <c r="C93" s="72">
        <v>0</v>
      </c>
      <c r="D93" s="72">
        <v>10.47</v>
      </c>
      <c r="E93" s="73">
        <v>4.7699999999999996</v>
      </c>
      <c r="F93" s="76">
        <v>22311.14</v>
      </c>
      <c r="G93" s="75">
        <v>19297.849999999999</v>
      </c>
    </row>
    <row r="94" spans="1:7" ht="15.6" customHeight="1" x14ac:dyDescent="0.25">
      <c r="A94" s="69" t="s">
        <v>118</v>
      </c>
      <c r="B94" s="72">
        <v>0</v>
      </c>
      <c r="C94" s="72">
        <v>0</v>
      </c>
      <c r="D94" s="72">
        <v>14.42</v>
      </c>
      <c r="E94" s="71">
        <v>137.91</v>
      </c>
      <c r="F94" s="76">
        <v>22311.14</v>
      </c>
      <c r="G94" s="75">
        <v>19435.759999999998</v>
      </c>
    </row>
    <row r="95" spans="1:7" ht="15.6" customHeight="1" x14ac:dyDescent="0.25">
      <c r="A95" s="69" t="s">
        <v>119</v>
      </c>
      <c r="B95" s="72">
        <v>0</v>
      </c>
      <c r="C95" s="72">
        <v>0</v>
      </c>
      <c r="D95" s="72">
        <v>11.16</v>
      </c>
      <c r="E95" s="71">
        <v>147.19</v>
      </c>
      <c r="F95" s="76">
        <v>22311.14</v>
      </c>
      <c r="G95" s="75">
        <v>19582.95</v>
      </c>
    </row>
    <row r="96" spans="1:7" ht="15.6" customHeight="1" x14ac:dyDescent="0.25">
      <c r="A96" s="69" t="s">
        <v>120</v>
      </c>
      <c r="B96" s="72">
        <v>0</v>
      </c>
      <c r="C96" s="72">
        <v>0</v>
      </c>
      <c r="D96" s="72">
        <v>10.26</v>
      </c>
      <c r="E96" s="71">
        <v>123.14</v>
      </c>
      <c r="F96" s="76">
        <v>22311.14</v>
      </c>
      <c r="G96" s="75">
        <v>19706.09</v>
      </c>
    </row>
    <row r="97" spans="1:7" ht="15.6" customHeight="1" x14ac:dyDescent="0.25">
      <c r="A97" s="69" t="s">
        <v>121</v>
      </c>
      <c r="B97" s="72">
        <v>0</v>
      </c>
      <c r="C97" s="72">
        <v>0</v>
      </c>
      <c r="D97" s="72">
        <v>6.15</v>
      </c>
      <c r="E97" s="73">
        <v>94.33</v>
      </c>
      <c r="F97" s="76">
        <v>22311.14</v>
      </c>
      <c r="G97" s="75">
        <v>19800.41</v>
      </c>
    </row>
    <row r="98" spans="1:7" ht="15.6" customHeight="1" x14ac:dyDescent="0.25">
      <c r="A98" s="69" t="s">
        <v>122</v>
      </c>
      <c r="B98" s="72">
        <v>0</v>
      </c>
      <c r="C98" s="72">
        <v>0</v>
      </c>
      <c r="D98" s="72">
        <v>4.51</v>
      </c>
      <c r="E98" s="73">
        <v>24.63</v>
      </c>
      <c r="F98" s="76">
        <v>22311.14</v>
      </c>
      <c r="G98" s="75">
        <v>19825.04</v>
      </c>
    </row>
    <row r="99" spans="1:7" ht="15.6" customHeight="1" x14ac:dyDescent="0.25">
      <c r="A99" s="69" t="s">
        <v>123</v>
      </c>
      <c r="B99" s="72">
        <v>0.01</v>
      </c>
      <c r="C99" s="72">
        <v>0.02</v>
      </c>
      <c r="D99" s="72">
        <v>2.64</v>
      </c>
      <c r="E99" s="73">
        <v>24.32</v>
      </c>
      <c r="F99" s="76">
        <v>22311.16</v>
      </c>
      <c r="G99" s="75">
        <v>19849.36</v>
      </c>
    </row>
    <row r="100" spans="1:7" ht="15.6" customHeight="1" x14ac:dyDescent="0.25">
      <c r="A100" s="69" t="s">
        <v>124</v>
      </c>
      <c r="B100" s="72">
        <v>0.37</v>
      </c>
      <c r="C100" s="72">
        <v>1.93</v>
      </c>
      <c r="D100" s="72">
        <v>0.54</v>
      </c>
      <c r="E100" s="73">
        <v>18.04</v>
      </c>
      <c r="F100" s="76">
        <v>22313.09</v>
      </c>
      <c r="G100" s="75">
        <v>19867.400000000001</v>
      </c>
    </row>
    <row r="101" spans="1:7" ht="15.6" customHeight="1" x14ac:dyDescent="0.25">
      <c r="A101" s="69" t="s">
        <v>125</v>
      </c>
      <c r="B101" s="72">
        <v>1.1100000000000001</v>
      </c>
      <c r="C101" s="72">
        <v>7.4</v>
      </c>
      <c r="D101" s="72">
        <v>0.18</v>
      </c>
      <c r="E101" s="73">
        <v>4.08</v>
      </c>
      <c r="F101" s="76">
        <v>22320.49</v>
      </c>
      <c r="G101" s="75">
        <v>19871.48</v>
      </c>
    </row>
    <row r="102" spans="1:7" ht="15.6" customHeight="1" x14ac:dyDescent="0.25">
      <c r="A102" s="69" t="s">
        <v>126</v>
      </c>
      <c r="B102" s="72">
        <v>2.0699999999999998</v>
      </c>
      <c r="C102" s="72">
        <v>6.39</v>
      </c>
      <c r="D102" s="72">
        <v>0</v>
      </c>
      <c r="E102" s="73">
        <v>0.41</v>
      </c>
      <c r="F102" s="76">
        <v>22326.880000000001</v>
      </c>
      <c r="G102" s="75">
        <v>19871.89</v>
      </c>
    </row>
    <row r="103" spans="1:7" ht="15.6" customHeight="1" x14ac:dyDescent="0.25">
      <c r="A103" s="69" t="s">
        <v>127</v>
      </c>
      <c r="B103" s="72">
        <v>3.13</v>
      </c>
      <c r="C103" s="72">
        <v>15.5</v>
      </c>
      <c r="D103" s="72">
        <v>0</v>
      </c>
      <c r="E103" s="73">
        <v>0</v>
      </c>
      <c r="F103" s="76">
        <v>22342.38</v>
      </c>
      <c r="G103" s="75">
        <v>19871.89</v>
      </c>
    </row>
    <row r="104" spans="1:7" ht="15.6" customHeight="1" x14ac:dyDescent="0.25">
      <c r="A104" s="69" t="s">
        <v>128</v>
      </c>
      <c r="B104" s="72">
        <v>2.63</v>
      </c>
      <c r="C104" s="72">
        <v>57.6</v>
      </c>
      <c r="D104" s="72">
        <v>0.26</v>
      </c>
      <c r="E104" s="73">
        <v>2.94</v>
      </c>
      <c r="F104" s="76">
        <v>22399.98</v>
      </c>
      <c r="G104" s="75">
        <v>19874.830000000002</v>
      </c>
    </row>
    <row r="105" spans="1:7" ht="15.6" customHeight="1" x14ac:dyDescent="0.25">
      <c r="A105" s="69" t="s">
        <v>129</v>
      </c>
      <c r="B105" s="72">
        <v>2.41</v>
      </c>
      <c r="C105" s="72">
        <v>50.4</v>
      </c>
      <c r="D105" s="72">
        <v>1.42</v>
      </c>
      <c r="E105" s="73">
        <v>19.29</v>
      </c>
      <c r="F105" s="76">
        <v>22450.38</v>
      </c>
      <c r="G105" s="75">
        <v>19894.12</v>
      </c>
    </row>
    <row r="106" spans="1:7" ht="15.6" customHeight="1" x14ac:dyDescent="0.25">
      <c r="A106" s="69" t="s">
        <v>130</v>
      </c>
      <c r="B106" s="72">
        <v>1.5</v>
      </c>
      <c r="C106" s="72">
        <v>39.049999999999997</v>
      </c>
      <c r="D106" s="72">
        <v>1.05</v>
      </c>
      <c r="E106" s="73">
        <v>28.46</v>
      </c>
      <c r="F106" s="76">
        <v>22489.43</v>
      </c>
      <c r="G106" s="75">
        <v>19922.57</v>
      </c>
    </row>
    <row r="107" spans="1:7" ht="15.6" customHeight="1" x14ac:dyDescent="0.25">
      <c r="A107" s="69" t="s">
        <v>131</v>
      </c>
      <c r="B107" s="72">
        <v>0.27</v>
      </c>
      <c r="C107" s="72">
        <v>17.73</v>
      </c>
      <c r="D107" s="72">
        <v>5.44</v>
      </c>
      <c r="E107" s="73">
        <v>74.63</v>
      </c>
      <c r="F107" s="76">
        <v>22507.15</v>
      </c>
      <c r="G107" s="75">
        <v>19997.2</v>
      </c>
    </row>
    <row r="108" spans="1:7" ht="15.6" customHeight="1" x14ac:dyDescent="0.25">
      <c r="A108" s="69" t="s">
        <v>132</v>
      </c>
      <c r="B108" s="72">
        <v>0</v>
      </c>
      <c r="C108" s="72">
        <v>2.75</v>
      </c>
      <c r="D108" s="72">
        <v>2.94</v>
      </c>
      <c r="E108" s="73">
        <v>96.29</v>
      </c>
      <c r="F108" s="76">
        <v>22509.9</v>
      </c>
      <c r="G108" s="75">
        <v>20093.490000000002</v>
      </c>
    </row>
    <row r="109" spans="1:7" ht="15.6" customHeight="1" x14ac:dyDescent="0.25">
      <c r="A109" s="69" t="s">
        <v>133</v>
      </c>
      <c r="B109" s="72">
        <v>0.01</v>
      </c>
      <c r="C109" s="72">
        <v>0.11</v>
      </c>
      <c r="D109" s="72">
        <v>2.4900000000000002</v>
      </c>
      <c r="E109" s="73">
        <v>62.36</v>
      </c>
      <c r="F109" s="76">
        <v>22510.01</v>
      </c>
      <c r="G109" s="75">
        <v>20155.86</v>
      </c>
    </row>
    <row r="110" spans="1:7" ht="15.6" customHeight="1" x14ac:dyDescent="0.25">
      <c r="A110" s="69" t="s">
        <v>134</v>
      </c>
      <c r="B110" s="72">
        <v>0</v>
      </c>
      <c r="C110" s="72">
        <v>0.11</v>
      </c>
      <c r="D110" s="72">
        <v>3.28</v>
      </c>
      <c r="E110" s="73">
        <v>66.349999999999994</v>
      </c>
      <c r="F110" s="76">
        <v>22510.12</v>
      </c>
      <c r="G110" s="75">
        <v>20222.21</v>
      </c>
    </row>
    <row r="111" spans="1:7" ht="15.6" customHeight="1" x14ac:dyDescent="0.25">
      <c r="A111" s="69" t="s">
        <v>135</v>
      </c>
      <c r="B111" s="72">
        <v>0</v>
      </c>
      <c r="C111" s="72">
        <v>0</v>
      </c>
      <c r="D111" s="72">
        <v>2.64</v>
      </c>
      <c r="E111" s="73">
        <v>68.11</v>
      </c>
      <c r="F111" s="76">
        <v>22510.12</v>
      </c>
      <c r="G111" s="75">
        <v>20290.32</v>
      </c>
    </row>
    <row r="112" spans="1:7" ht="15.6" customHeight="1" x14ac:dyDescent="0.25">
      <c r="A112" s="69" t="s">
        <v>136</v>
      </c>
      <c r="B112" s="72">
        <v>0</v>
      </c>
      <c r="C112" s="72">
        <v>0</v>
      </c>
      <c r="D112" s="72">
        <v>3.32</v>
      </c>
      <c r="E112" s="73">
        <v>68.510000000000005</v>
      </c>
      <c r="F112" s="76">
        <v>22510.12</v>
      </c>
      <c r="G112" s="75">
        <v>20358.830000000002</v>
      </c>
    </row>
    <row r="113" spans="1:7" ht="15.6" customHeight="1" x14ac:dyDescent="0.25">
      <c r="A113" s="69" t="s">
        <v>137</v>
      </c>
      <c r="B113" s="72">
        <v>0</v>
      </c>
      <c r="C113" s="72">
        <v>0</v>
      </c>
      <c r="D113" s="72">
        <v>5.16</v>
      </c>
      <c r="E113" s="73">
        <v>97.5</v>
      </c>
      <c r="F113" s="76">
        <v>22510.12</v>
      </c>
      <c r="G113" s="75">
        <v>20456.330000000002</v>
      </c>
    </row>
    <row r="114" spans="1:7" ht="15.6" customHeight="1" x14ac:dyDescent="0.25">
      <c r="A114" s="69" t="s">
        <v>138</v>
      </c>
      <c r="B114" s="72">
        <v>0</v>
      </c>
      <c r="C114" s="72">
        <v>0.02</v>
      </c>
      <c r="D114" s="72">
        <v>3.58</v>
      </c>
      <c r="E114" s="73">
        <v>55.25</v>
      </c>
      <c r="F114" s="76">
        <v>22510.13</v>
      </c>
      <c r="G114" s="75">
        <v>20511.580000000002</v>
      </c>
    </row>
    <row r="115" spans="1:7" ht="15.6" customHeight="1" x14ac:dyDescent="0.25">
      <c r="A115" s="69" t="s">
        <v>139</v>
      </c>
      <c r="B115" s="72">
        <v>0</v>
      </c>
      <c r="C115" s="72">
        <v>0.01</v>
      </c>
      <c r="D115" s="72">
        <v>3.34</v>
      </c>
      <c r="E115" s="73">
        <v>35.950000000000003</v>
      </c>
      <c r="F115" s="76">
        <v>22510.15</v>
      </c>
      <c r="G115" s="75">
        <v>20547.53</v>
      </c>
    </row>
    <row r="116" spans="1:7" ht="15.6" customHeight="1" x14ac:dyDescent="0.25">
      <c r="A116" s="69" t="s">
        <v>140</v>
      </c>
      <c r="B116" s="72">
        <v>0</v>
      </c>
      <c r="C116" s="72">
        <v>0</v>
      </c>
      <c r="D116" s="72">
        <v>1.97</v>
      </c>
      <c r="E116" s="73">
        <v>61.07</v>
      </c>
      <c r="F116" s="76">
        <v>22510.15</v>
      </c>
      <c r="G116" s="75">
        <v>20608.599999999999</v>
      </c>
    </row>
    <row r="117" spans="1:7" ht="15.6" customHeight="1" x14ac:dyDescent="0.25">
      <c r="A117" s="69" t="s">
        <v>141</v>
      </c>
      <c r="B117" s="72">
        <v>0</v>
      </c>
      <c r="C117" s="72">
        <v>0</v>
      </c>
      <c r="D117" s="72">
        <v>2.25</v>
      </c>
      <c r="E117" s="73">
        <v>48.48</v>
      </c>
      <c r="F117" s="76">
        <v>22510.15</v>
      </c>
      <c r="G117" s="75">
        <v>20657.080000000002</v>
      </c>
    </row>
    <row r="118" spans="1:7" ht="15.6" customHeight="1" x14ac:dyDescent="0.25">
      <c r="A118" s="69" t="s">
        <v>142</v>
      </c>
      <c r="B118" s="72">
        <v>0</v>
      </c>
      <c r="C118" s="72">
        <v>0</v>
      </c>
      <c r="D118" s="72">
        <v>3.63</v>
      </c>
      <c r="E118" s="73">
        <v>67.59</v>
      </c>
      <c r="F118" s="76">
        <v>22510.15</v>
      </c>
      <c r="G118" s="75">
        <v>20724.669999999998</v>
      </c>
    </row>
  </sheetData>
  <mergeCells count="5">
    <mergeCell ref="A1:G1"/>
    <mergeCell ref="A3:G3"/>
    <mergeCell ref="A41:G41"/>
    <mergeCell ref="A43:G43"/>
    <mergeCell ref="A81:G8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12CA0-EEED-43B6-A7E2-C73498DB7952}">
  <dimension ref="A1:G40"/>
  <sheetViews>
    <sheetView topLeftCell="A26" workbookViewId="0">
      <selection activeCell="A180" sqref="A180:B180"/>
    </sheetView>
  </sheetViews>
  <sheetFormatPr defaultRowHeight="12.75" x14ac:dyDescent="0.25"/>
  <cols>
    <col min="1" max="1" width="11" style="66" customWidth="1"/>
    <col min="2" max="2" width="11.28515625" style="66" customWidth="1"/>
    <col min="3" max="3" width="11.42578125" style="66" customWidth="1"/>
    <col min="4" max="4" width="12.42578125" style="66" customWidth="1"/>
    <col min="5" max="5" width="13.140625" style="66" customWidth="1"/>
    <col min="6" max="7" width="14.85546875" style="66" customWidth="1"/>
    <col min="8" max="16384" width="9.140625" style="66"/>
  </cols>
  <sheetData>
    <row r="1" spans="1:7" ht="20.45" customHeight="1" x14ac:dyDescent="0.25">
      <c r="A1" s="133" t="s">
        <v>23</v>
      </c>
      <c r="B1" s="134"/>
      <c r="C1" s="134"/>
      <c r="D1" s="134"/>
      <c r="E1" s="134"/>
      <c r="F1" s="134"/>
      <c r="G1" s="134"/>
    </row>
    <row r="2" spans="1:7" ht="39" customHeight="1" x14ac:dyDescent="0.25">
      <c r="A2" s="77" t="s">
        <v>24</v>
      </c>
      <c r="B2" s="68" t="s">
        <v>25</v>
      </c>
      <c r="C2" s="68" t="s">
        <v>26</v>
      </c>
      <c r="D2" s="68" t="s">
        <v>27</v>
      </c>
      <c r="E2" s="68" t="s">
        <v>28</v>
      </c>
      <c r="F2" s="68" t="s">
        <v>29</v>
      </c>
      <c r="G2" s="68" t="s">
        <v>30</v>
      </c>
    </row>
    <row r="3" spans="1:7" ht="17.45" customHeight="1" x14ac:dyDescent="0.25">
      <c r="A3" s="135" t="s">
        <v>31</v>
      </c>
      <c r="B3" s="136"/>
      <c r="C3" s="136"/>
      <c r="D3" s="136"/>
      <c r="E3" s="136"/>
      <c r="F3" s="136"/>
      <c r="G3" s="136"/>
    </row>
    <row r="4" spans="1:7" ht="15.75" customHeight="1" x14ac:dyDescent="0.25">
      <c r="A4" s="78" t="s">
        <v>143</v>
      </c>
      <c r="B4" s="72">
        <v>0</v>
      </c>
      <c r="C4" s="72">
        <v>0</v>
      </c>
      <c r="D4" s="72">
        <v>4.8899999999999997</v>
      </c>
      <c r="E4" s="73">
        <v>97.97</v>
      </c>
      <c r="F4" s="74">
        <v>22510.15</v>
      </c>
      <c r="G4" s="74">
        <v>20822.650000000001</v>
      </c>
    </row>
    <row r="5" spans="1:7" ht="15.6" customHeight="1" x14ac:dyDescent="0.25">
      <c r="A5" s="78" t="s">
        <v>144</v>
      </c>
      <c r="B5" s="72">
        <v>0</v>
      </c>
      <c r="C5" s="72">
        <v>0</v>
      </c>
      <c r="D5" s="72">
        <v>7.16</v>
      </c>
      <c r="E5" s="71">
        <v>138.54</v>
      </c>
      <c r="F5" s="74">
        <v>22510.15</v>
      </c>
      <c r="G5" s="74">
        <v>20961.189999999999</v>
      </c>
    </row>
    <row r="6" spans="1:7" ht="15.6" customHeight="1" x14ac:dyDescent="0.25">
      <c r="A6" s="78" t="s">
        <v>145</v>
      </c>
      <c r="B6" s="72">
        <v>0</v>
      </c>
      <c r="C6" s="72">
        <v>0</v>
      </c>
      <c r="D6" s="72">
        <v>12.5</v>
      </c>
      <c r="E6" s="71">
        <v>226.69</v>
      </c>
      <c r="F6" s="74">
        <v>22510.15</v>
      </c>
      <c r="G6" s="74">
        <v>21187.88</v>
      </c>
    </row>
    <row r="7" spans="1:7" ht="15.6" customHeight="1" x14ac:dyDescent="0.25">
      <c r="A7" s="78" t="s">
        <v>146</v>
      </c>
      <c r="B7" s="72">
        <v>0</v>
      </c>
      <c r="C7" s="72">
        <v>0</v>
      </c>
      <c r="D7" s="72">
        <v>17</v>
      </c>
      <c r="E7" s="71">
        <v>339.26</v>
      </c>
      <c r="F7" s="74">
        <v>22510.15</v>
      </c>
      <c r="G7" s="74">
        <v>21527.14</v>
      </c>
    </row>
    <row r="8" spans="1:7" ht="15.75" customHeight="1" x14ac:dyDescent="0.25">
      <c r="A8" s="78" t="s">
        <v>147</v>
      </c>
      <c r="B8" s="72">
        <v>0</v>
      </c>
      <c r="C8" s="72">
        <v>0</v>
      </c>
      <c r="D8" s="72">
        <v>10.54</v>
      </c>
      <c r="E8" s="71">
        <v>316.70999999999998</v>
      </c>
      <c r="F8" s="74">
        <v>22510.15</v>
      </c>
      <c r="G8" s="74">
        <v>21843.85</v>
      </c>
    </row>
    <row r="9" spans="1:7" ht="15.6" customHeight="1" x14ac:dyDescent="0.25">
      <c r="A9" s="78" t="s">
        <v>148</v>
      </c>
      <c r="B9" s="72">
        <v>0</v>
      </c>
      <c r="C9" s="72">
        <v>0</v>
      </c>
      <c r="D9" s="72">
        <v>8.49</v>
      </c>
      <c r="E9" s="73">
        <v>95.68</v>
      </c>
      <c r="F9" s="74">
        <v>22510.15</v>
      </c>
      <c r="G9" s="74">
        <v>21939.53</v>
      </c>
    </row>
    <row r="10" spans="1:7" ht="15.6" customHeight="1" x14ac:dyDescent="0.25">
      <c r="A10" s="78" t="s">
        <v>149</v>
      </c>
      <c r="B10" s="72">
        <v>0</v>
      </c>
      <c r="C10" s="72">
        <v>0</v>
      </c>
      <c r="D10" s="72">
        <v>8.24</v>
      </c>
      <c r="E10" s="73">
        <v>12.12</v>
      </c>
      <c r="F10" s="74">
        <v>22510.15</v>
      </c>
      <c r="G10" s="74">
        <v>21951.65</v>
      </c>
    </row>
    <row r="11" spans="1:7" ht="15.6" customHeight="1" x14ac:dyDescent="0.25">
      <c r="A11" s="78" t="s">
        <v>150</v>
      </c>
      <c r="B11" s="72">
        <v>0</v>
      </c>
      <c r="C11" s="72">
        <v>0</v>
      </c>
      <c r="D11" s="72">
        <v>7.61</v>
      </c>
      <c r="E11" s="73">
        <v>91.49</v>
      </c>
      <c r="F11" s="74">
        <v>22510.15</v>
      </c>
      <c r="G11" s="74">
        <v>22043.14</v>
      </c>
    </row>
    <row r="12" spans="1:7" ht="15.6" customHeight="1" x14ac:dyDescent="0.25">
      <c r="A12" s="78" t="s">
        <v>151</v>
      </c>
      <c r="B12" s="72">
        <v>0</v>
      </c>
      <c r="C12" s="72">
        <v>0</v>
      </c>
      <c r="D12" s="72">
        <v>7.31</v>
      </c>
      <c r="E12" s="73">
        <v>75.92</v>
      </c>
      <c r="F12" s="74">
        <v>22510.15</v>
      </c>
      <c r="G12" s="74">
        <v>22119.06</v>
      </c>
    </row>
    <row r="13" spans="1:7" ht="15.6" customHeight="1" x14ac:dyDescent="0.25">
      <c r="A13" s="78" t="s">
        <v>152</v>
      </c>
      <c r="B13" s="72">
        <v>0</v>
      </c>
      <c r="C13" s="72">
        <v>0</v>
      </c>
      <c r="D13" s="72">
        <v>7.05</v>
      </c>
      <c r="E13" s="73">
        <v>10.4</v>
      </c>
      <c r="F13" s="74">
        <v>22510.15</v>
      </c>
      <c r="G13" s="74">
        <v>22129.46</v>
      </c>
    </row>
    <row r="14" spans="1:7" ht="15.6" customHeight="1" x14ac:dyDescent="0.25">
      <c r="A14" s="78" t="s">
        <v>153</v>
      </c>
      <c r="B14" s="72">
        <v>0</v>
      </c>
      <c r="C14" s="72">
        <v>0.01</v>
      </c>
      <c r="D14" s="72">
        <v>6.19</v>
      </c>
      <c r="E14" s="73">
        <v>77.290000000000006</v>
      </c>
      <c r="F14" s="74">
        <v>22510.16</v>
      </c>
      <c r="G14" s="74">
        <v>22206.75</v>
      </c>
    </row>
    <row r="15" spans="1:7" ht="15.6" customHeight="1" x14ac:dyDescent="0.25">
      <c r="A15" s="78" t="s">
        <v>154</v>
      </c>
      <c r="B15" s="72">
        <v>0.03</v>
      </c>
      <c r="C15" s="72">
        <v>0.17</v>
      </c>
      <c r="D15" s="72">
        <v>6.28</v>
      </c>
      <c r="E15" s="73">
        <v>72.7</v>
      </c>
      <c r="F15" s="74">
        <v>22510.34</v>
      </c>
      <c r="G15" s="74">
        <v>22279.45</v>
      </c>
    </row>
    <row r="16" spans="1:7" ht="15.6" customHeight="1" x14ac:dyDescent="0.25">
      <c r="A16" s="78" t="s">
        <v>155</v>
      </c>
      <c r="B16" s="72">
        <v>0.02</v>
      </c>
      <c r="C16" s="72">
        <v>0.26</v>
      </c>
      <c r="D16" s="72">
        <v>6.23</v>
      </c>
      <c r="E16" s="73">
        <v>73.12</v>
      </c>
      <c r="F16" s="74">
        <v>22510.59</v>
      </c>
      <c r="G16" s="74">
        <v>22352.57</v>
      </c>
    </row>
    <row r="17" spans="1:7" ht="15.6" customHeight="1" x14ac:dyDescent="0.25">
      <c r="A17" s="78" t="s">
        <v>156</v>
      </c>
      <c r="B17" s="72">
        <v>0.36</v>
      </c>
      <c r="C17" s="72">
        <v>1.81</v>
      </c>
      <c r="D17" s="72">
        <v>5.93</v>
      </c>
      <c r="E17" s="73">
        <v>71.25</v>
      </c>
      <c r="F17" s="74">
        <v>22512.41</v>
      </c>
      <c r="G17" s="74">
        <v>22423.82</v>
      </c>
    </row>
    <row r="18" spans="1:7" ht="15.6" customHeight="1" x14ac:dyDescent="0.25">
      <c r="A18" s="78" t="s">
        <v>157</v>
      </c>
      <c r="B18" s="72">
        <v>0.05</v>
      </c>
      <c r="C18" s="72">
        <v>1.97</v>
      </c>
      <c r="D18" s="72">
        <v>6.48</v>
      </c>
      <c r="E18" s="73">
        <v>72.680000000000007</v>
      </c>
      <c r="F18" s="74">
        <v>22514.38</v>
      </c>
      <c r="G18" s="74">
        <v>22496.5</v>
      </c>
    </row>
    <row r="19" spans="1:7" ht="15.6" customHeight="1" x14ac:dyDescent="0.25">
      <c r="A19" s="78" t="s">
        <v>158</v>
      </c>
      <c r="B19" s="72">
        <v>0.03</v>
      </c>
      <c r="C19" s="72">
        <v>0.39</v>
      </c>
      <c r="D19" s="72">
        <v>7.47</v>
      </c>
      <c r="E19" s="73">
        <v>81.56</v>
      </c>
      <c r="F19" s="74">
        <v>22514.77</v>
      </c>
      <c r="G19" s="74">
        <v>22578.06</v>
      </c>
    </row>
    <row r="20" spans="1:7" ht="15.6" customHeight="1" x14ac:dyDescent="0.25">
      <c r="A20" s="78" t="s">
        <v>159</v>
      </c>
      <c r="B20" s="72">
        <v>0</v>
      </c>
      <c r="C20" s="72">
        <v>0.14000000000000001</v>
      </c>
      <c r="D20" s="72">
        <v>9.01</v>
      </c>
      <c r="E20" s="73">
        <v>96.76</v>
      </c>
      <c r="F20" s="74">
        <v>22514.9</v>
      </c>
      <c r="G20" s="74">
        <v>22674.81</v>
      </c>
    </row>
    <row r="21" spans="1:7" ht="15.6" customHeight="1" x14ac:dyDescent="0.25">
      <c r="A21" s="78" t="s">
        <v>160</v>
      </c>
      <c r="B21" s="72">
        <v>0</v>
      </c>
      <c r="C21" s="72">
        <v>0.01</v>
      </c>
      <c r="D21" s="72">
        <v>12.59</v>
      </c>
      <c r="E21" s="71">
        <v>122.23</v>
      </c>
      <c r="F21" s="74">
        <v>22514.92</v>
      </c>
      <c r="G21" s="74">
        <v>22797.040000000001</v>
      </c>
    </row>
    <row r="22" spans="1:7" ht="15.6" customHeight="1" x14ac:dyDescent="0.25">
      <c r="A22" s="78" t="s">
        <v>161</v>
      </c>
      <c r="B22" s="72">
        <v>0</v>
      </c>
      <c r="C22" s="72">
        <v>0</v>
      </c>
      <c r="D22" s="72">
        <v>12.65</v>
      </c>
      <c r="E22" s="72">
        <v>6.44</v>
      </c>
      <c r="F22" s="74">
        <v>22514.92</v>
      </c>
      <c r="G22" s="74">
        <v>22803.48</v>
      </c>
    </row>
    <row r="23" spans="1:7" ht="15.6" customHeight="1" x14ac:dyDescent="0.25">
      <c r="A23" s="78" t="s">
        <v>162</v>
      </c>
      <c r="B23" s="72">
        <v>0</v>
      </c>
      <c r="C23" s="72">
        <v>0</v>
      </c>
      <c r="D23" s="72">
        <v>12.84</v>
      </c>
      <c r="E23" s="71">
        <v>142.16999999999999</v>
      </c>
      <c r="F23" s="74">
        <v>22514.92</v>
      </c>
      <c r="G23" s="74">
        <v>22945.65</v>
      </c>
    </row>
    <row r="24" spans="1:7" ht="15.6" customHeight="1" x14ac:dyDescent="0.25">
      <c r="A24" s="78" t="s">
        <v>163</v>
      </c>
      <c r="B24" s="72">
        <v>0</v>
      </c>
      <c r="C24" s="72">
        <v>0</v>
      </c>
      <c r="D24" s="72">
        <v>12.82</v>
      </c>
      <c r="E24" s="72">
        <v>6.54</v>
      </c>
      <c r="F24" s="74">
        <v>22514.92</v>
      </c>
      <c r="G24" s="74">
        <v>22952.19</v>
      </c>
    </row>
    <row r="25" spans="1:7" ht="15.6" customHeight="1" x14ac:dyDescent="0.25">
      <c r="A25" s="78" t="s">
        <v>164</v>
      </c>
      <c r="B25" s="72">
        <v>0</v>
      </c>
      <c r="C25" s="72">
        <v>0</v>
      </c>
      <c r="D25" s="72">
        <v>13.06</v>
      </c>
      <c r="E25" s="71">
        <v>150.99</v>
      </c>
      <c r="F25" s="74">
        <v>22514.92</v>
      </c>
      <c r="G25" s="74">
        <v>23103.19</v>
      </c>
    </row>
    <row r="26" spans="1:7" ht="15.6" customHeight="1" x14ac:dyDescent="0.25">
      <c r="A26" s="78" t="s">
        <v>165</v>
      </c>
      <c r="B26" s="72">
        <v>0</v>
      </c>
      <c r="C26" s="72">
        <v>0</v>
      </c>
      <c r="D26" s="72">
        <v>13.28</v>
      </c>
      <c r="E26" s="71">
        <v>147.74</v>
      </c>
      <c r="F26" s="74">
        <v>22514.92</v>
      </c>
      <c r="G26" s="74">
        <v>23250.93</v>
      </c>
    </row>
    <row r="27" spans="1:7" ht="15.6" customHeight="1" x14ac:dyDescent="0.25">
      <c r="A27" s="78" t="s">
        <v>166</v>
      </c>
      <c r="B27" s="72">
        <v>0</v>
      </c>
      <c r="C27" s="72">
        <v>0</v>
      </c>
      <c r="D27" s="72">
        <v>13.28</v>
      </c>
      <c r="E27" s="72">
        <v>2.2599999999999998</v>
      </c>
      <c r="F27" s="74">
        <v>22514.92</v>
      </c>
      <c r="G27" s="74">
        <v>23253.19</v>
      </c>
    </row>
    <row r="28" spans="1:7" ht="15.6" customHeight="1" x14ac:dyDescent="0.25">
      <c r="A28" s="78" t="s">
        <v>167</v>
      </c>
      <c r="B28" s="72">
        <v>0</v>
      </c>
      <c r="C28" s="72">
        <v>0</v>
      </c>
      <c r="D28" s="72">
        <v>14.24</v>
      </c>
      <c r="E28" s="71">
        <v>153.6</v>
      </c>
      <c r="F28" s="74">
        <v>22514.92</v>
      </c>
      <c r="G28" s="74">
        <v>23406.78</v>
      </c>
    </row>
    <row r="29" spans="1:7" ht="15.6" customHeight="1" x14ac:dyDescent="0.25">
      <c r="A29" s="78" t="s">
        <v>168</v>
      </c>
      <c r="B29" s="72">
        <v>0</v>
      </c>
      <c r="C29" s="72">
        <v>0</v>
      </c>
      <c r="D29" s="72">
        <v>16.73</v>
      </c>
      <c r="E29" s="71">
        <v>174.7</v>
      </c>
      <c r="F29" s="74">
        <v>22514.92</v>
      </c>
      <c r="G29" s="74">
        <v>23581.48</v>
      </c>
    </row>
    <row r="30" spans="1:7" ht="15.6" customHeight="1" x14ac:dyDescent="0.25">
      <c r="A30" s="78" t="s">
        <v>169</v>
      </c>
      <c r="B30" s="72">
        <v>0</v>
      </c>
      <c r="C30" s="72">
        <v>0</v>
      </c>
      <c r="D30" s="72">
        <v>20.47</v>
      </c>
      <c r="E30" s="71">
        <v>209.18</v>
      </c>
      <c r="F30" s="74">
        <v>22514.92</v>
      </c>
      <c r="G30" s="74">
        <v>23790.66</v>
      </c>
    </row>
    <row r="31" spans="1:7" ht="15.6" customHeight="1" x14ac:dyDescent="0.25">
      <c r="A31" s="78" t="s">
        <v>170</v>
      </c>
      <c r="B31" s="72">
        <v>0</v>
      </c>
      <c r="C31" s="72">
        <v>0</v>
      </c>
      <c r="D31" s="72">
        <v>17.39</v>
      </c>
      <c r="E31" s="71">
        <v>213.3</v>
      </c>
      <c r="F31" s="74">
        <v>22514.92</v>
      </c>
      <c r="G31" s="74">
        <v>24003.96</v>
      </c>
    </row>
    <row r="32" spans="1:7" ht="15.6" customHeight="1" x14ac:dyDescent="0.25">
      <c r="A32" s="78" t="s">
        <v>171</v>
      </c>
      <c r="B32" s="72">
        <v>0</v>
      </c>
      <c r="C32" s="72">
        <v>0</v>
      </c>
      <c r="D32" s="72">
        <v>13.46</v>
      </c>
      <c r="E32" s="71">
        <v>174.26</v>
      </c>
      <c r="F32" s="74">
        <v>22514.92</v>
      </c>
      <c r="G32" s="74">
        <v>24178.22</v>
      </c>
    </row>
    <row r="33" spans="1:7" ht="15.6" customHeight="1" x14ac:dyDescent="0.25">
      <c r="A33" s="78" t="s">
        <v>172</v>
      </c>
      <c r="B33" s="72">
        <v>0</v>
      </c>
      <c r="C33" s="72">
        <v>0</v>
      </c>
      <c r="D33" s="72">
        <v>10.9</v>
      </c>
      <c r="E33" s="71">
        <v>137.69999999999999</v>
      </c>
      <c r="F33" s="74">
        <v>22514.92</v>
      </c>
      <c r="G33" s="74">
        <v>24315.919999999998</v>
      </c>
    </row>
    <row r="34" spans="1:7" ht="15.6" customHeight="1" x14ac:dyDescent="0.25">
      <c r="A34" s="78" t="s">
        <v>173</v>
      </c>
      <c r="B34" s="72">
        <v>0</v>
      </c>
      <c r="C34" s="72">
        <v>0</v>
      </c>
      <c r="D34" s="72">
        <v>7.36</v>
      </c>
      <c r="E34" s="71">
        <v>103.32</v>
      </c>
      <c r="F34" s="74">
        <v>22514.92</v>
      </c>
      <c r="G34" s="74">
        <v>24419.24</v>
      </c>
    </row>
    <row r="35" spans="1:7" ht="15.6" customHeight="1" x14ac:dyDescent="0.25">
      <c r="A35" s="78" t="s">
        <v>174</v>
      </c>
      <c r="B35" s="72">
        <v>0</v>
      </c>
      <c r="C35" s="72">
        <v>0.01</v>
      </c>
      <c r="D35" s="72">
        <v>4.97</v>
      </c>
      <c r="E35" s="73">
        <v>69.72</v>
      </c>
      <c r="F35" s="74">
        <v>22514.93</v>
      </c>
      <c r="G35" s="74">
        <v>24488.959999999999</v>
      </c>
    </row>
    <row r="36" spans="1:7" ht="15.6" customHeight="1" x14ac:dyDescent="0.25">
      <c r="A36" s="78" t="s">
        <v>175</v>
      </c>
      <c r="B36" s="72">
        <v>0</v>
      </c>
      <c r="C36" s="72">
        <v>0</v>
      </c>
      <c r="D36" s="72">
        <v>4.8600000000000003</v>
      </c>
      <c r="E36" s="73">
        <v>12.41</v>
      </c>
      <c r="F36" s="74">
        <v>22514.93</v>
      </c>
      <c r="G36" s="74">
        <v>24501.37</v>
      </c>
    </row>
    <row r="37" spans="1:7" ht="15.6" customHeight="1" x14ac:dyDescent="0.25">
      <c r="A37" s="78" t="s">
        <v>176</v>
      </c>
      <c r="B37" s="72">
        <v>0</v>
      </c>
      <c r="C37" s="72">
        <v>0</v>
      </c>
      <c r="D37" s="72">
        <v>4.16</v>
      </c>
      <c r="E37" s="73">
        <v>39.619999999999997</v>
      </c>
      <c r="F37" s="74">
        <v>22514.93</v>
      </c>
      <c r="G37" s="74">
        <v>24540.99</v>
      </c>
    </row>
    <row r="38" spans="1:7" ht="15.6" customHeight="1" x14ac:dyDescent="0.25">
      <c r="A38" s="78" t="s">
        <v>177</v>
      </c>
      <c r="B38" s="72">
        <v>0</v>
      </c>
      <c r="C38" s="72">
        <v>0</v>
      </c>
      <c r="D38" s="72">
        <v>2.36</v>
      </c>
      <c r="E38" s="73">
        <v>37.22</v>
      </c>
      <c r="F38" s="74">
        <v>22514.93</v>
      </c>
      <c r="G38" s="74">
        <v>24578.21</v>
      </c>
    </row>
    <row r="39" spans="1:7" ht="15.6" customHeight="1" x14ac:dyDescent="0.25">
      <c r="A39" s="78" t="s">
        <v>178</v>
      </c>
      <c r="B39" s="72">
        <v>0</v>
      </c>
      <c r="C39" s="72">
        <v>0</v>
      </c>
      <c r="D39" s="72">
        <v>2.06</v>
      </c>
      <c r="E39" s="72">
        <v>5.68</v>
      </c>
      <c r="F39" s="74">
        <v>22514.94</v>
      </c>
      <c r="G39" s="74">
        <v>24583.89</v>
      </c>
    </row>
    <row r="40" spans="1:7" ht="15.6" customHeight="1" x14ac:dyDescent="0.25">
      <c r="A40" s="78" t="s">
        <v>179</v>
      </c>
      <c r="B40" s="72">
        <v>1.45</v>
      </c>
      <c r="C40" s="72">
        <v>12.88</v>
      </c>
      <c r="D40" s="72">
        <v>0</v>
      </c>
      <c r="E40" s="73">
        <v>21</v>
      </c>
      <c r="F40" s="74">
        <v>22527.82</v>
      </c>
      <c r="G40" s="74">
        <v>24604.880000000001</v>
      </c>
    </row>
  </sheetData>
  <mergeCells count="2">
    <mergeCell ref="A1:G1"/>
    <mergeCell ref="A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1011-D37A-435C-835C-3B5BCF6673B1}">
  <dimension ref="A1:G118"/>
  <sheetViews>
    <sheetView topLeftCell="A89" workbookViewId="0">
      <selection activeCell="A180" sqref="A180:B180"/>
    </sheetView>
  </sheetViews>
  <sheetFormatPr defaultRowHeight="12.75" x14ac:dyDescent="0.25"/>
  <cols>
    <col min="1" max="1" width="11" style="66" customWidth="1"/>
    <col min="2" max="2" width="11.28515625" style="66" customWidth="1"/>
    <col min="3" max="3" width="11.42578125" style="66" customWidth="1"/>
    <col min="4" max="4" width="12.42578125" style="66" customWidth="1"/>
    <col min="5" max="5" width="13.140625" style="66" customWidth="1"/>
    <col min="6" max="7" width="14.85546875" style="66" customWidth="1"/>
    <col min="8" max="16384" width="9.140625" style="66"/>
  </cols>
  <sheetData>
    <row r="1" spans="1:7" ht="20.45" customHeight="1" x14ac:dyDescent="0.25">
      <c r="A1" s="133" t="s">
        <v>23</v>
      </c>
      <c r="B1" s="134"/>
      <c r="C1" s="134"/>
      <c r="D1" s="134"/>
      <c r="E1" s="134"/>
      <c r="F1" s="134"/>
      <c r="G1" s="134"/>
    </row>
    <row r="2" spans="1:7" ht="39" customHeight="1" x14ac:dyDescent="0.25">
      <c r="A2" s="67" t="s">
        <v>24</v>
      </c>
      <c r="B2" s="68" t="s">
        <v>25</v>
      </c>
      <c r="C2" s="68" t="s">
        <v>26</v>
      </c>
      <c r="D2" s="68" t="s">
        <v>27</v>
      </c>
      <c r="E2" s="68" t="s">
        <v>28</v>
      </c>
      <c r="F2" s="68" t="s">
        <v>29</v>
      </c>
      <c r="G2" s="68" t="s">
        <v>30</v>
      </c>
    </row>
    <row r="3" spans="1:7" ht="17.45" customHeight="1" x14ac:dyDescent="0.25">
      <c r="A3" s="135" t="s">
        <v>31</v>
      </c>
      <c r="B3" s="136"/>
      <c r="C3" s="136"/>
      <c r="D3" s="136"/>
      <c r="E3" s="136"/>
      <c r="F3" s="136"/>
      <c r="G3" s="136"/>
    </row>
    <row r="4" spans="1:7" ht="15.75" customHeight="1" x14ac:dyDescent="0.25">
      <c r="A4" s="69" t="s">
        <v>180</v>
      </c>
      <c r="B4" s="70">
        <v>1.95</v>
      </c>
      <c r="C4" s="71">
        <v>3.89</v>
      </c>
      <c r="D4" s="73">
        <v>0</v>
      </c>
      <c r="E4" s="72">
        <v>0</v>
      </c>
      <c r="F4" s="76">
        <v>22531.7</v>
      </c>
      <c r="G4" s="75">
        <v>24604.880000000001</v>
      </c>
    </row>
    <row r="5" spans="1:7" ht="15.6" customHeight="1" x14ac:dyDescent="0.25">
      <c r="A5" s="69" t="s">
        <v>181</v>
      </c>
      <c r="B5" s="70">
        <v>3.77</v>
      </c>
      <c r="C5" s="71">
        <v>22.07</v>
      </c>
      <c r="D5" s="73">
        <v>0</v>
      </c>
      <c r="E5" s="72">
        <v>0</v>
      </c>
      <c r="F5" s="76">
        <v>22553.77</v>
      </c>
      <c r="G5" s="75">
        <v>24604.880000000001</v>
      </c>
    </row>
    <row r="6" spans="1:7" ht="15.6" customHeight="1" x14ac:dyDescent="0.25">
      <c r="A6" s="69" t="s">
        <v>182</v>
      </c>
      <c r="B6" s="70">
        <v>5.0599999999999996</v>
      </c>
      <c r="C6" s="71">
        <v>44.17</v>
      </c>
      <c r="D6" s="73">
        <v>0</v>
      </c>
      <c r="E6" s="72">
        <v>0</v>
      </c>
      <c r="F6" s="76">
        <v>22597.95</v>
      </c>
      <c r="G6" s="75">
        <v>24604.880000000001</v>
      </c>
    </row>
    <row r="7" spans="1:7" ht="15.6" customHeight="1" x14ac:dyDescent="0.25">
      <c r="A7" s="69" t="s">
        <v>183</v>
      </c>
      <c r="B7" s="70">
        <v>6.1</v>
      </c>
      <c r="C7" s="71">
        <v>55.74</v>
      </c>
      <c r="D7" s="73">
        <v>0</v>
      </c>
      <c r="E7" s="72">
        <v>0</v>
      </c>
      <c r="F7" s="76">
        <v>22653.69</v>
      </c>
      <c r="G7" s="75">
        <v>24604.880000000001</v>
      </c>
    </row>
    <row r="8" spans="1:7" ht="15.75" customHeight="1" x14ac:dyDescent="0.25">
      <c r="A8" s="69" t="s">
        <v>184</v>
      </c>
      <c r="B8" s="70">
        <v>7.21</v>
      </c>
      <c r="C8" s="71">
        <v>66.47</v>
      </c>
      <c r="D8" s="73">
        <v>0</v>
      </c>
      <c r="E8" s="72">
        <v>0</v>
      </c>
      <c r="F8" s="76">
        <v>22720.16</v>
      </c>
      <c r="G8" s="75">
        <v>24604.880000000001</v>
      </c>
    </row>
    <row r="9" spans="1:7" ht="15.6" customHeight="1" x14ac:dyDescent="0.25">
      <c r="A9" s="69" t="s">
        <v>185</v>
      </c>
      <c r="B9" s="70">
        <v>7.47</v>
      </c>
      <c r="C9" s="71">
        <v>16.79</v>
      </c>
      <c r="D9" s="73">
        <v>0</v>
      </c>
      <c r="E9" s="72">
        <v>0</v>
      </c>
      <c r="F9" s="76">
        <v>22736.95</v>
      </c>
      <c r="G9" s="75">
        <v>24604.880000000001</v>
      </c>
    </row>
    <row r="10" spans="1:7" ht="15.6" customHeight="1" x14ac:dyDescent="0.25">
      <c r="A10" s="69" t="s">
        <v>186</v>
      </c>
      <c r="B10" s="70">
        <v>11.63</v>
      </c>
      <c r="C10" s="71">
        <v>73.64</v>
      </c>
      <c r="D10" s="73">
        <v>0</v>
      </c>
      <c r="E10" s="72">
        <v>0</v>
      </c>
      <c r="F10" s="76">
        <v>22810.59</v>
      </c>
      <c r="G10" s="75">
        <v>24604.880000000001</v>
      </c>
    </row>
    <row r="11" spans="1:7" ht="15.6" customHeight="1" x14ac:dyDescent="0.25">
      <c r="A11" s="69" t="s">
        <v>187</v>
      </c>
      <c r="B11" s="70">
        <v>18.73</v>
      </c>
      <c r="C11" s="71">
        <v>151.46</v>
      </c>
      <c r="D11" s="73">
        <v>0</v>
      </c>
      <c r="E11" s="72">
        <v>0</v>
      </c>
      <c r="F11" s="76">
        <v>22962.05</v>
      </c>
      <c r="G11" s="75">
        <v>24604.880000000001</v>
      </c>
    </row>
    <row r="12" spans="1:7" ht="15.6" customHeight="1" x14ac:dyDescent="0.25">
      <c r="A12" s="69" t="s">
        <v>188</v>
      </c>
      <c r="B12" s="70">
        <v>18.07</v>
      </c>
      <c r="C12" s="71">
        <v>183.37</v>
      </c>
      <c r="D12" s="73">
        <v>0</v>
      </c>
      <c r="E12" s="72">
        <v>0</v>
      </c>
      <c r="F12" s="76">
        <v>23145.42</v>
      </c>
      <c r="G12" s="75">
        <v>24604.880000000001</v>
      </c>
    </row>
    <row r="13" spans="1:7" ht="15.6" customHeight="1" x14ac:dyDescent="0.25">
      <c r="A13" s="69" t="s">
        <v>189</v>
      </c>
      <c r="B13" s="70">
        <v>14.37</v>
      </c>
      <c r="C13" s="71">
        <v>161.24</v>
      </c>
      <c r="D13" s="73">
        <v>0</v>
      </c>
      <c r="E13" s="72">
        <v>0</v>
      </c>
      <c r="F13" s="76">
        <v>23306.66</v>
      </c>
      <c r="G13" s="75">
        <v>24604.880000000001</v>
      </c>
    </row>
    <row r="14" spans="1:7" ht="15.6" customHeight="1" x14ac:dyDescent="0.25">
      <c r="A14" s="69" t="s">
        <v>190</v>
      </c>
      <c r="B14" s="70">
        <v>20</v>
      </c>
      <c r="C14" s="71">
        <v>170.69</v>
      </c>
      <c r="D14" s="73">
        <v>0</v>
      </c>
      <c r="E14" s="72">
        <v>0</v>
      </c>
      <c r="F14" s="76">
        <v>23477.35</v>
      </c>
      <c r="G14" s="75">
        <v>24604.880000000001</v>
      </c>
    </row>
    <row r="15" spans="1:7" ht="15.6" customHeight="1" x14ac:dyDescent="0.25">
      <c r="A15" s="69" t="s">
        <v>191</v>
      </c>
      <c r="B15" s="70">
        <v>24.34</v>
      </c>
      <c r="C15" s="71">
        <v>220.72</v>
      </c>
      <c r="D15" s="73">
        <v>0</v>
      </c>
      <c r="E15" s="72">
        <v>0</v>
      </c>
      <c r="F15" s="76">
        <v>23698.07</v>
      </c>
      <c r="G15" s="75">
        <v>24604.880000000001</v>
      </c>
    </row>
    <row r="16" spans="1:7" ht="15.6" customHeight="1" x14ac:dyDescent="0.25">
      <c r="A16" s="69" t="s">
        <v>192</v>
      </c>
      <c r="B16" s="70">
        <v>26.09</v>
      </c>
      <c r="C16" s="71">
        <v>251.4</v>
      </c>
      <c r="D16" s="73">
        <v>0</v>
      </c>
      <c r="E16" s="72">
        <v>0</v>
      </c>
      <c r="F16" s="76">
        <v>23949.46</v>
      </c>
      <c r="G16" s="75">
        <v>24604.880000000001</v>
      </c>
    </row>
    <row r="17" spans="1:7" ht="15.6" customHeight="1" x14ac:dyDescent="0.25">
      <c r="A17" s="69" t="s">
        <v>193</v>
      </c>
      <c r="B17" s="70">
        <v>36.89</v>
      </c>
      <c r="C17" s="71">
        <v>315.35000000000002</v>
      </c>
      <c r="D17" s="73">
        <v>0</v>
      </c>
      <c r="E17" s="72">
        <v>0</v>
      </c>
      <c r="F17" s="76">
        <v>24264.81</v>
      </c>
      <c r="G17" s="75">
        <v>24604.880000000001</v>
      </c>
    </row>
    <row r="18" spans="1:7" ht="15.6" customHeight="1" x14ac:dyDescent="0.25">
      <c r="A18" s="69" t="s">
        <v>194</v>
      </c>
      <c r="B18" s="70">
        <v>39.17</v>
      </c>
      <c r="C18" s="71">
        <v>381.62</v>
      </c>
      <c r="D18" s="73">
        <v>0</v>
      </c>
      <c r="E18" s="72">
        <v>0</v>
      </c>
      <c r="F18" s="76">
        <v>24646.43</v>
      </c>
      <c r="G18" s="75">
        <v>24604.880000000001</v>
      </c>
    </row>
    <row r="19" spans="1:7" ht="15.6" customHeight="1" x14ac:dyDescent="0.25">
      <c r="A19" s="69" t="s">
        <v>195</v>
      </c>
      <c r="B19" s="70">
        <v>40.15</v>
      </c>
      <c r="C19" s="71">
        <v>397.63</v>
      </c>
      <c r="D19" s="73">
        <v>0</v>
      </c>
      <c r="E19" s="72">
        <v>0</v>
      </c>
      <c r="F19" s="76">
        <v>25044.06</v>
      </c>
      <c r="G19" s="75">
        <v>24604.880000000001</v>
      </c>
    </row>
    <row r="20" spans="1:7" ht="15.6" customHeight="1" x14ac:dyDescent="0.25">
      <c r="A20" s="69" t="s">
        <v>196</v>
      </c>
      <c r="B20" s="70">
        <v>54.48</v>
      </c>
      <c r="C20" s="71">
        <v>474.45</v>
      </c>
      <c r="D20" s="73">
        <v>0</v>
      </c>
      <c r="E20" s="72">
        <v>0</v>
      </c>
      <c r="F20" s="76">
        <v>25518.51</v>
      </c>
      <c r="G20" s="75">
        <v>24604.880000000001</v>
      </c>
    </row>
    <row r="21" spans="1:7" ht="15.6" customHeight="1" x14ac:dyDescent="0.25">
      <c r="A21" s="69" t="s">
        <v>197</v>
      </c>
      <c r="B21" s="70">
        <v>74.349999999999994</v>
      </c>
      <c r="C21" s="71">
        <v>646.76</v>
      </c>
      <c r="D21" s="73">
        <v>0</v>
      </c>
      <c r="E21" s="72">
        <v>0</v>
      </c>
      <c r="F21" s="76">
        <v>26165.27</v>
      </c>
      <c r="G21" s="75">
        <v>24604.880000000001</v>
      </c>
    </row>
    <row r="22" spans="1:7" ht="15.6" customHeight="1" x14ac:dyDescent="0.25">
      <c r="A22" s="69" t="s">
        <v>198</v>
      </c>
      <c r="B22" s="70">
        <v>82.85</v>
      </c>
      <c r="C22" s="71">
        <v>789.59</v>
      </c>
      <c r="D22" s="73">
        <v>0</v>
      </c>
      <c r="E22" s="72">
        <v>0</v>
      </c>
      <c r="F22" s="76">
        <v>26954.86</v>
      </c>
      <c r="G22" s="75">
        <v>24604.880000000001</v>
      </c>
    </row>
    <row r="23" spans="1:7" ht="15.6" customHeight="1" x14ac:dyDescent="0.25">
      <c r="A23" s="69" t="s">
        <v>199</v>
      </c>
      <c r="B23" s="70">
        <v>86.15</v>
      </c>
      <c r="C23" s="71">
        <v>848.37</v>
      </c>
      <c r="D23" s="73">
        <v>0</v>
      </c>
      <c r="E23" s="72">
        <v>0</v>
      </c>
      <c r="F23" s="76">
        <v>27803.24</v>
      </c>
      <c r="G23" s="75">
        <v>24604.880000000001</v>
      </c>
    </row>
    <row r="24" spans="1:7" ht="15.6" customHeight="1" x14ac:dyDescent="0.25">
      <c r="A24" s="69" t="s">
        <v>200</v>
      </c>
      <c r="B24" s="70">
        <v>79.069999999999993</v>
      </c>
      <c r="C24" s="71">
        <v>829.1</v>
      </c>
      <c r="D24" s="73">
        <v>0</v>
      </c>
      <c r="E24" s="72">
        <v>0</v>
      </c>
      <c r="F24" s="76">
        <v>28632.33</v>
      </c>
      <c r="G24" s="75">
        <v>24604.880000000001</v>
      </c>
    </row>
    <row r="25" spans="1:7" ht="15.6" customHeight="1" x14ac:dyDescent="0.25">
      <c r="A25" s="69" t="s">
        <v>201</v>
      </c>
      <c r="B25" s="70">
        <v>60.28</v>
      </c>
      <c r="C25" s="71">
        <v>700.76</v>
      </c>
      <c r="D25" s="73">
        <v>0</v>
      </c>
      <c r="E25" s="72">
        <v>0</v>
      </c>
      <c r="F25" s="76">
        <v>29333.1</v>
      </c>
      <c r="G25" s="75">
        <v>24604.880000000001</v>
      </c>
    </row>
    <row r="26" spans="1:7" ht="15.6" customHeight="1" x14ac:dyDescent="0.25">
      <c r="A26" s="69" t="s">
        <v>202</v>
      </c>
      <c r="B26" s="70">
        <v>33.9</v>
      </c>
      <c r="C26" s="71">
        <v>475.36</v>
      </c>
      <c r="D26" s="73">
        <v>0</v>
      </c>
      <c r="E26" s="72">
        <v>0</v>
      </c>
      <c r="F26" s="76">
        <v>29808.46</v>
      </c>
      <c r="G26" s="75">
        <v>24604.880000000001</v>
      </c>
    </row>
    <row r="27" spans="1:7" ht="15.6" customHeight="1" x14ac:dyDescent="0.25">
      <c r="A27" s="69" t="s">
        <v>203</v>
      </c>
      <c r="B27" s="70">
        <v>14.8</v>
      </c>
      <c r="C27" s="71">
        <v>246.41</v>
      </c>
      <c r="D27" s="73">
        <v>0</v>
      </c>
      <c r="E27" s="72">
        <v>0</v>
      </c>
      <c r="F27" s="76">
        <v>30054.87</v>
      </c>
      <c r="G27" s="75">
        <v>24604.880000000001</v>
      </c>
    </row>
    <row r="28" spans="1:7" ht="15.6" customHeight="1" x14ac:dyDescent="0.25">
      <c r="A28" s="69" t="s">
        <v>204</v>
      </c>
      <c r="B28" s="70">
        <v>0</v>
      </c>
      <c r="C28" s="71">
        <v>74.989999999999995</v>
      </c>
      <c r="D28" s="73">
        <v>7.19</v>
      </c>
      <c r="E28" s="72">
        <v>41.15</v>
      </c>
      <c r="F28" s="76">
        <v>30129.87</v>
      </c>
      <c r="G28" s="75">
        <v>24646.03</v>
      </c>
    </row>
    <row r="29" spans="1:7" ht="15.6" customHeight="1" x14ac:dyDescent="0.25">
      <c r="A29" s="69" t="s">
        <v>205</v>
      </c>
      <c r="B29" s="70">
        <v>0</v>
      </c>
      <c r="C29" s="71">
        <v>0</v>
      </c>
      <c r="D29" s="71">
        <v>38.79</v>
      </c>
      <c r="E29" s="72">
        <v>263.31</v>
      </c>
      <c r="F29" s="76">
        <v>30129.87</v>
      </c>
      <c r="G29" s="75">
        <v>24909.34</v>
      </c>
    </row>
    <row r="30" spans="1:7" ht="15.6" customHeight="1" x14ac:dyDescent="0.25">
      <c r="A30" s="69" t="s">
        <v>206</v>
      </c>
      <c r="B30" s="70">
        <v>0</v>
      </c>
      <c r="C30" s="71">
        <v>0</v>
      </c>
      <c r="D30" s="71">
        <v>71.28</v>
      </c>
      <c r="E30" s="72">
        <v>631.33000000000004</v>
      </c>
      <c r="F30" s="76">
        <v>30129.87</v>
      </c>
      <c r="G30" s="75">
        <v>25540.66</v>
      </c>
    </row>
    <row r="31" spans="1:7" ht="15.6" customHeight="1" x14ac:dyDescent="0.25">
      <c r="A31" s="69" t="s">
        <v>207</v>
      </c>
      <c r="B31" s="70">
        <v>0</v>
      </c>
      <c r="C31" s="71">
        <v>0</v>
      </c>
      <c r="D31" s="71">
        <v>92.85</v>
      </c>
      <c r="E31" s="72">
        <v>944.11</v>
      </c>
      <c r="F31" s="76">
        <v>30129.87</v>
      </c>
      <c r="G31" s="75">
        <v>26484.77</v>
      </c>
    </row>
    <row r="32" spans="1:7" ht="15.6" customHeight="1" x14ac:dyDescent="0.25">
      <c r="A32" s="69" t="s">
        <v>208</v>
      </c>
      <c r="B32" s="70">
        <v>0</v>
      </c>
      <c r="C32" s="71">
        <v>0</v>
      </c>
      <c r="D32" s="71">
        <v>101.64</v>
      </c>
      <c r="E32" s="76">
        <v>1102.04</v>
      </c>
      <c r="F32" s="76">
        <v>30129.87</v>
      </c>
      <c r="G32" s="75">
        <v>27586.81</v>
      </c>
    </row>
    <row r="33" spans="1:7" ht="15.6" customHeight="1" x14ac:dyDescent="0.25">
      <c r="A33" s="69" t="s">
        <v>209</v>
      </c>
      <c r="B33" s="70">
        <v>0</v>
      </c>
      <c r="C33" s="71">
        <v>0</v>
      </c>
      <c r="D33" s="71">
        <v>101.79</v>
      </c>
      <c r="E33" s="72">
        <v>19.39</v>
      </c>
      <c r="F33" s="76">
        <v>30129.87</v>
      </c>
      <c r="G33" s="75">
        <v>27606.2</v>
      </c>
    </row>
    <row r="34" spans="1:7" ht="15.6" customHeight="1" x14ac:dyDescent="0.25">
      <c r="A34" s="69" t="s">
        <v>210</v>
      </c>
      <c r="B34" s="70">
        <v>0</v>
      </c>
      <c r="C34" s="71">
        <v>0.03</v>
      </c>
      <c r="D34" s="71">
        <v>110.99</v>
      </c>
      <c r="E34" s="76">
        <v>1226.1300000000001</v>
      </c>
      <c r="F34" s="76">
        <v>30129.89</v>
      </c>
      <c r="G34" s="75">
        <v>28832.33</v>
      </c>
    </row>
    <row r="35" spans="1:7" ht="15.6" customHeight="1" x14ac:dyDescent="0.25">
      <c r="A35" s="69" t="s">
        <v>211</v>
      </c>
      <c r="B35" s="70">
        <v>0</v>
      </c>
      <c r="C35" s="71">
        <v>0.03</v>
      </c>
      <c r="D35" s="71">
        <v>121.39</v>
      </c>
      <c r="E35" s="76">
        <v>1340.19</v>
      </c>
      <c r="F35" s="76">
        <v>30129.919999999998</v>
      </c>
      <c r="G35" s="75">
        <v>30172.52</v>
      </c>
    </row>
    <row r="36" spans="1:7" ht="15.6" customHeight="1" x14ac:dyDescent="0.25">
      <c r="A36" s="69" t="s">
        <v>212</v>
      </c>
      <c r="B36" s="70">
        <v>0</v>
      </c>
      <c r="C36" s="71">
        <v>0</v>
      </c>
      <c r="D36" s="71">
        <v>133.41</v>
      </c>
      <c r="E36" s="76">
        <v>1471.51</v>
      </c>
      <c r="F36" s="76">
        <v>30129.919999999998</v>
      </c>
      <c r="G36" s="75">
        <v>31644.03</v>
      </c>
    </row>
    <row r="37" spans="1:7" ht="15.6" customHeight="1" x14ac:dyDescent="0.25">
      <c r="A37" s="69" t="s">
        <v>213</v>
      </c>
      <c r="B37" s="70">
        <v>0</v>
      </c>
      <c r="C37" s="71">
        <v>0</v>
      </c>
      <c r="D37" s="71">
        <v>140.41</v>
      </c>
      <c r="E37" s="76">
        <v>1580.1</v>
      </c>
      <c r="F37" s="76">
        <v>30129.919999999998</v>
      </c>
      <c r="G37" s="75">
        <v>33224.129999999997</v>
      </c>
    </row>
    <row r="38" spans="1:7" ht="15.6" customHeight="1" x14ac:dyDescent="0.25">
      <c r="A38" s="69" t="s">
        <v>214</v>
      </c>
      <c r="B38" s="70">
        <v>0</v>
      </c>
      <c r="C38" s="71">
        <v>0</v>
      </c>
      <c r="D38" s="71">
        <v>116.38</v>
      </c>
      <c r="E38" s="76">
        <v>1479.69</v>
      </c>
      <c r="F38" s="76">
        <v>30129.919999999998</v>
      </c>
      <c r="G38" s="75">
        <v>34703.82</v>
      </c>
    </row>
    <row r="39" spans="1:7" ht="15.6" customHeight="1" x14ac:dyDescent="0.25">
      <c r="A39" s="69" t="s">
        <v>215</v>
      </c>
      <c r="B39" s="70">
        <v>0</v>
      </c>
      <c r="C39" s="71">
        <v>0</v>
      </c>
      <c r="D39" s="71">
        <v>83.82</v>
      </c>
      <c r="E39" s="76">
        <v>1153.92</v>
      </c>
      <c r="F39" s="76">
        <v>30129.919999999998</v>
      </c>
      <c r="G39" s="75">
        <v>35857.74</v>
      </c>
    </row>
    <row r="40" spans="1:7" ht="15.6" customHeight="1" x14ac:dyDescent="0.25">
      <c r="A40" s="69" t="s">
        <v>216</v>
      </c>
      <c r="B40" s="70">
        <v>0</v>
      </c>
      <c r="C40" s="71">
        <v>0</v>
      </c>
      <c r="D40" s="71">
        <v>59.04</v>
      </c>
      <c r="E40" s="72">
        <v>823.99</v>
      </c>
      <c r="F40" s="76">
        <v>30129.919999999998</v>
      </c>
      <c r="G40" s="75">
        <v>36681.730000000003</v>
      </c>
    </row>
    <row r="41" spans="1:7" ht="20.45" customHeight="1" x14ac:dyDescent="0.25">
      <c r="A41" s="133" t="s">
        <v>23</v>
      </c>
      <c r="B41" s="134"/>
      <c r="C41" s="134"/>
      <c r="D41" s="134"/>
      <c r="E41" s="134"/>
      <c r="F41" s="134"/>
      <c r="G41" s="134"/>
    </row>
    <row r="42" spans="1:7" ht="39" customHeight="1" x14ac:dyDescent="0.25">
      <c r="A42" s="77" t="s">
        <v>24</v>
      </c>
      <c r="B42" s="68" t="s">
        <v>25</v>
      </c>
      <c r="C42" s="68" t="s">
        <v>26</v>
      </c>
      <c r="D42" s="68" t="s">
        <v>27</v>
      </c>
      <c r="E42" s="68" t="s">
        <v>28</v>
      </c>
      <c r="F42" s="68" t="s">
        <v>29</v>
      </c>
      <c r="G42" s="68" t="s">
        <v>30</v>
      </c>
    </row>
    <row r="43" spans="1:7" ht="17.45" customHeight="1" x14ac:dyDescent="0.25">
      <c r="A43" s="135" t="s">
        <v>31</v>
      </c>
      <c r="B43" s="136"/>
      <c r="C43" s="136"/>
      <c r="D43" s="136"/>
      <c r="E43" s="136"/>
      <c r="F43" s="136"/>
      <c r="G43" s="136"/>
    </row>
    <row r="44" spans="1:7" ht="15.75" customHeight="1" x14ac:dyDescent="0.25">
      <c r="A44" s="78" t="s">
        <v>217</v>
      </c>
      <c r="B44" s="72">
        <v>0</v>
      </c>
      <c r="C44" s="72">
        <v>0</v>
      </c>
      <c r="D44" s="72">
        <v>41.31</v>
      </c>
      <c r="E44" s="71">
        <v>579.15</v>
      </c>
      <c r="F44" s="74">
        <v>30129.919999999998</v>
      </c>
      <c r="G44" s="74">
        <v>37260.879999999997</v>
      </c>
    </row>
    <row r="45" spans="1:7" ht="15.6" customHeight="1" x14ac:dyDescent="0.25">
      <c r="A45" s="78" t="s">
        <v>218</v>
      </c>
      <c r="B45" s="72">
        <v>0</v>
      </c>
      <c r="C45" s="72">
        <v>0</v>
      </c>
      <c r="D45" s="72">
        <v>27.02</v>
      </c>
      <c r="E45" s="71">
        <v>394.58</v>
      </c>
      <c r="F45" s="74">
        <v>30129.919999999998</v>
      </c>
      <c r="G45" s="74">
        <v>37655.46</v>
      </c>
    </row>
    <row r="46" spans="1:7" ht="15.6" customHeight="1" x14ac:dyDescent="0.25">
      <c r="A46" s="78" t="s">
        <v>219</v>
      </c>
      <c r="B46" s="72">
        <v>0</v>
      </c>
      <c r="C46" s="72">
        <v>0</v>
      </c>
      <c r="D46" s="72">
        <v>19.03</v>
      </c>
      <c r="E46" s="71">
        <v>265.98</v>
      </c>
      <c r="F46" s="74">
        <v>30129.919999999998</v>
      </c>
      <c r="G46" s="74">
        <v>37921.440000000002</v>
      </c>
    </row>
    <row r="47" spans="1:7" ht="15.6" customHeight="1" x14ac:dyDescent="0.25">
      <c r="A47" s="78" t="s">
        <v>220</v>
      </c>
      <c r="B47" s="72">
        <v>0</v>
      </c>
      <c r="C47" s="72">
        <v>0</v>
      </c>
      <c r="D47" s="72">
        <v>14.54</v>
      </c>
      <c r="E47" s="71">
        <v>193.98</v>
      </c>
      <c r="F47" s="74">
        <v>30129.919999999998</v>
      </c>
      <c r="G47" s="74">
        <v>38115.42</v>
      </c>
    </row>
    <row r="48" spans="1:7" ht="15.75" customHeight="1" x14ac:dyDescent="0.25">
      <c r="A48" s="78" t="s">
        <v>221</v>
      </c>
      <c r="B48" s="72">
        <v>0</v>
      </c>
      <c r="C48" s="72">
        <v>0</v>
      </c>
      <c r="D48" s="72">
        <v>11.11</v>
      </c>
      <c r="E48" s="71">
        <v>148.26</v>
      </c>
      <c r="F48" s="74">
        <v>30129.919999999998</v>
      </c>
      <c r="G48" s="74">
        <v>38263.68</v>
      </c>
    </row>
    <row r="49" spans="1:7" ht="15.6" customHeight="1" x14ac:dyDescent="0.25">
      <c r="A49" s="78" t="s">
        <v>222</v>
      </c>
      <c r="B49" s="72">
        <v>0</v>
      </c>
      <c r="C49" s="72">
        <v>0</v>
      </c>
      <c r="D49" s="72">
        <v>7.51</v>
      </c>
      <c r="E49" s="71">
        <v>107.83</v>
      </c>
      <c r="F49" s="74">
        <v>30129.919999999998</v>
      </c>
      <c r="G49" s="74">
        <v>38371.5</v>
      </c>
    </row>
    <row r="50" spans="1:7" ht="15.6" customHeight="1" x14ac:dyDescent="0.25">
      <c r="A50" s="78" t="s">
        <v>223</v>
      </c>
      <c r="B50" s="72">
        <v>0</v>
      </c>
      <c r="C50" s="72">
        <v>0</v>
      </c>
      <c r="D50" s="72">
        <v>6.17</v>
      </c>
      <c r="E50" s="73">
        <v>79.44</v>
      </c>
      <c r="F50" s="74">
        <v>30129.919999999998</v>
      </c>
      <c r="G50" s="74">
        <v>38450.94</v>
      </c>
    </row>
    <row r="51" spans="1:7" ht="15.6" customHeight="1" x14ac:dyDescent="0.25">
      <c r="A51" s="78" t="s">
        <v>224</v>
      </c>
      <c r="B51" s="72">
        <v>0.11</v>
      </c>
      <c r="C51" s="72">
        <v>0.55000000000000004</v>
      </c>
      <c r="D51" s="72">
        <v>3.23</v>
      </c>
      <c r="E51" s="73">
        <v>54.69</v>
      </c>
      <c r="F51" s="74">
        <v>30130.47</v>
      </c>
      <c r="G51" s="74">
        <v>38505.629999999997</v>
      </c>
    </row>
    <row r="52" spans="1:7" ht="15.6" customHeight="1" x14ac:dyDescent="0.25">
      <c r="A52" s="78" t="s">
        <v>225</v>
      </c>
      <c r="B52" s="72">
        <v>0</v>
      </c>
      <c r="C52" s="72">
        <v>0.55000000000000004</v>
      </c>
      <c r="D52" s="72">
        <v>4.29</v>
      </c>
      <c r="E52" s="73">
        <v>43.71</v>
      </c>
      <c r="F52" s="74">
        <v>30131.03</v>
      </c>
      <c r="G52" s="74">
        <v>38549.339999999997</v>
      </c>
    </row>
    <row r="53" spans="1:7" ht="15.6" customHeight="1" x14ac:dyDescent="0.25">
      <c r="A53" s="78" t="s">
        <v>226</v>
      </c>
      <c r="B53" s="72">
        <v>0.05</v>
      </c>
      <c r="C53" s="72">
        <v>0.24</v>
      </c>
      <c r="D53" s="72">
        <v>3.44</v>
      </c>
      <c r="E53" s="73">
        <v>44.94</v>
      </c>
      <c r="F53" s="74">
        <v>30131.27</v>
      </c>
      <c r="G53" s="74">
        <v>38594.269999999997</v>
      </c>
    </row>
    <row r="54" spans="1:7" ht="15.6" customHeight="1" x14ac:dyDescent="0.25">
      <c r="A54" s="78" t="s">
        <v>227</v>
      </c>
      <c r="B54" s="72">
        <v>0.22</v>
      </c>
      <c r="C54" s="72">
        <v>1.3</v>
      </c>
      <c r="D54" s="72">
        <v>2.5</v>
      </c>
      <c r="E54" s="73">
        <v>34.630000000000003</v>
      </c>
      <c r="F54" s="74">
        <v>30132.57</v>
      </c>
      <c r="G54" s="74">
        <v>38628.9</v>
      </c>
    </row>
    <row r="55" spans="1:7" ht="15.6" customHeight="1" x14ac:dyDescent="0.25">
      <c r="A55" s="78" t="s">
        <v>228</v>
      </c>
      <c r="B55" s="72">
        <v>0.26</v>
      </c>
      <c r="C55" s="72">
        <v>2.33</v>
      </c>
      <c r="D55" s="72">
        <v>2.0699999999999998</v>
      </c>
      <c r="E55" s="73">
        <v>26.65</v>
      </c>
      <c r="F55" s="74">
        <v>30134.89</v>
      </c>
      <c r="G55" s="74">
        <v>38655.550000000003</v>
      </c>
    </row>
    <row r="56" spans="1:7" ht="15.6" customHeight="1" x14ac:dyDescent="0.25">
      <c r="A56" s="78" t="s">
        <v>229</v>
      </c>
      <c r="B56" s="72">
        <v>0.01</v>
      </c>
      <c r="C56" s="72">
        <v>1.34</v>
      </c>
      <c r="D56" s="72">
        <v>2.75</v>
      </c>
      <c r="E56" s="73">
        <v>28.08</v>
      </c>
      <c r="F56" s="74">
        <v>30136.23</v>
      </c>
      <c r="G56" s="74">
        <v>38683.64</v>
      </c>
    </row>
    <row r="57" spans="1:7" ht="15.6" customHeight="1" x14ac:dyDescent="0.25">
      <c r="A57" s="78" t="s">
        <v>230</v>
      </c>
      <c r="B57" s="72">
        <v>0</v>
      </c>
      <c r="C57" s="72">
        <v>0.08</v>
      </c>
      <c r="D57" s="72">
        <v>3</v>
      </c>
      <c r="E57" s="73">
        <v>33.46</v>
      </c>
      <c r="F57" s="74">
        <v>30136.31</v>
      </c>
      <c r="G57" s="74">
        <v>38717.1</v>
      </c>
    </row>
    <row r="58" spans="1:7" ht="15.6" customHeight="1" x14ac:dyDescent="0.25">
      <c r="A58" s="78" t="s">
        <v>231</v>
      </c>
      <c r="B58" s="72">
        <v>0.08</v>
      </c>
      <c r="C58" s="72">
        <v>0.39</v>
      </c>
      <c r="D58" s="72">
        <v>3.81</v>
      </c>
      <c r="E58" s="73">
        <v>39.619999999999997</v>
      </c>
      <c r="F58" s="74">
        <v>30136.7</v>
      </c>
      <c r="G58" s="74">
        <v>38756.71</v>
      </c>
    </row>
    <row r="59" spans="1:7" ht="15.6" customHeight="1" x14ac:dyDescent="0.25">
      <c r="A59" s="78" t="s">
        <v>232</v>
      </c>
      <c r="B59" s="72">
        <v>0.02</v>
      </c>
      <c r="C59" s="72">
        <v>0.33</v>
      </c>
      <c r="D59" s="72">
        <v>4.66</v>
      </c>
      <c r="E59" s="73">
        <v>36.39</v>
      </c>
      <c r="F59" s="74">
        <v>30137.03</v>
      </c>
      <c r="G59" s="74">
        <v>38793.11</v>
      </c>
    </row>
    <row r="60" spans="1:7" ht="15.6" customHeight="1" x14ac:dyDescent="0.25">
      <c r="A60" s="78" t="s">
        <v>233</v>
      </c>
      <c r="B60" s="72">
        <v>0</v>
      </c>
      <c r="C60" s="72">
        <v>0.02</v>
      </c>
      <c r="D60" s="72">
        <v>4.9000000000000004</v>
      </c>
      <c r="E60" s="73">
        <v>14.4</v>
      </c>
      <c r="F60" s="74">
        <v>30137.05</v>
      </c>
      <c r="G60" s="74">
        <v>38807.51</v>
      </c>
    </row>
    <row r="61" spans="1:7" ht="15.6" customHeight="1" x14ac:dyDescent="0.25">
      <c r="A61" s="78" t="s">
        <v>234</v>
      </c>
      <c r="B61" s="72">
        <v>0</v>
      </c>
      <c r="C61" s="72">
        <v>0</v>
      </c>
      <c r="D61" s="72">
        <v>6.17</v>
      </c>
      <c r="E61" s="73">
        <v>64.099999999999994</v>
      </c>
      <c r="F61" s="74">
        <v>30137.06</v>
      </c>
      <c r="G61" s="74">
        <v>38871.61</v>
      </c>
    </row>
    <row r="62" spans="1:7" ht="15.6" customHeight="1" x14ac:dyDescent="0.25">
      <c r="A62" s="78" t="s">
        <v>235</v>
      </c>
      <c r="B62" s="72">
        <v>0</v>
      </c>
      <c r="C62" s="72">
        <v>0</v>
      </c>
      <c r="D62" s="72">
        <v>6.15</v>
      </c>
      <c r="E62" s="73">
        <v>70.989999999999995</v>
      </c>
      <c r="F62" s="74">
        <v>30137.06</v>
      </c>
      <c r="G62" s="74">
        <v>38942.589999999997</v>
      </c>
    </row>
    <row r="63" spans="1:7" ht="15.6" customHeight="1" x14ac:dyDescent="0.25">
      <c r="A63" s="78" t="s">
        <v>236</v>
      </c>
      <c r="B63" s="72">
        <v>0</v>
      </c>
      <c r="C63" s="72">
        <v>0</v>
      </c>
      <c r="D63" s="72">
        <v>6.48</v>
      </c>
      <c r="E63" s="73">
        <v>72.63</v>
      </c>
      <c r="F63" s="74">
        <v>30137.06</v>
      </c>
      <c r="G63" s="74">
        <v>39015.22</v>
      </c>
    </row>
    <row r="64" spans="1:7" ht="15.6" customHeight="1" x14ac:dyDescent="0.25">
      <c r="A64" s="78" t="s">
        <v>237</v>
      </c>
      <c r="B64" s="72">
        <v>0</v>
      </c>
      <c r="C64" s="72">
        <v>0</v>
      </c>
      <c r="D64" s="72">
        <v>6.83</v>
      </c>
      <c r="E64" s="73">
        <v>56.49</v>
      </c>
      <c r="F64" s="74">
        <v>30137.06</v>
      </c>
      <c r="G64" s="74">
        <v>39071.72</v>
      </c>
    </row>
    <row r="65" spans="1:7" ht="15.6" customHeight="1" x14ac:dyDescent="0.25">
      <c r="A65" s="78" t="s">
        <v>238</v>
      </c>
      <c r="B65" s="72">
        <v>0</v>
      </c>
      <c r="C65" s="72">
        <v>0</v>
      </c>
      <c r="D65" s="72">
        <v>6.95</v>
      </c>
      <c r="E65" s="73">
        <v>20.74</v>
      </c>
      <c r="F65" s="74">
        <v>30137.06</v>
      </c>
      <c r="G65" s="74">
        <v>39092.46</v>
      </c>
    </row>
    <row r="66" spans="1:7" ht="15.6" customHeight="1" x14ac:dyDescent="0.25">
      <c r="A66" s="78" t="s">
        <v>239</v>
      </c>
      <c r="B66" s="72">
        <v>0</v>
      </c>
      <c r="C66" s="72">
        <v>0</v>
      </c>
      <c r="D66" s="72">
        <v>7.45</v>
      </c>
      <c r="E66" s="71">
        <v>165.51</v>
      </c>
      <c r="F66" s="74">
        <v>30137.06</v>
      </c>
      <c r="G66" s="74">
        <v>39257.97</v>
      </c>
    </row>
    <row r="67" spans="1:7" ht="15.6" customHeight="1" x14ac:dyDescent="0.25">
      <c r="A67" s="78" t="s">
        <v>240</v>
      </c>
      <c r="B67" s="72">
        <v>0</v>
      </c>
      <c r="C67" s="72">
        <v>0</v>
      </c>
      <c r="D67" s="72">
        <v>10.35</v>
      </c>
      <c r="E67" s="71">
        <v>204.64</v>
      </c>
      <c r="F67" s="74">
        <v>30137.06</v>
      </c>
      <c r="G67" s="74">
        <v>39462.620000000003</v>
      </c>
    </row>
    <row r="68" spans="1:7" ht="15.6" customHeight="1" x14ac:dyDescent="0.25">
      <c r="A68" s="78" t="s">
        <v>241</v>
      </c>
      <c r="B68" s="72">
        <v>0</v>
      </c>
      <c r="C68" s="72">
        <v>0</v>
      </c>
      <c r="D68" s="72">
        <v>10.54</v>
      </c>
      <c r="E68" s="71">
        <v>240.27</v>
      </c>
      <c r="F68" s="74">
        <v>30137.06</v>
      </c>
      <c r="G68" s="74">
        <v>39702.89</v>
      </c>
    </row>
    <row r="69" spans="1:7" ht="15.6" customHeight="1" x14ac:dyDescent="0.25">
      <c r="A69" s="78" t="s">
        <v>242</v>
      </c>
      <c r="B69" s="72">
        <v>0</v>
      </c>
      <c r="C69" s="72">
        <v>0</v>
      </c>
      <c r="D69" s="72">
        <v>8.86</v>
      </c>
      <c r="E69" s="71">
        <v>223.09</v>
      </c>
      <c r="F69" s="74">
        <v>30137.06</v>
      </c>
      <c r="G69" s="74">
        <v>39925.980000000003</v>
      </c>
    </row>
    <row r="70" spans="1:7" ht="15.6" customHeight="1" x14ac:dyDescent="0.25">
      <c r="A70" s="78" t="s">
        <v>243</v>
      </c>
      <c r="B70" s="72">
        <v>0.14000000000000001</v>
      </c>
      <c r="C70" s="72">
        <v>1.39</v>
      </c>
      <c r="D70" s="72">
        <v>1.02</v>
      </c>
      <c r="E70" s="71">
        <v>113.56</v>
      </c>
      <c r="F70" s="74">
        <v>30138.45</v>
      </c>
      <c r="G70" s="74">
        <v>40039.53</v>
      </c>
    </row>
    <row r="71" spans="1:7" ht="15.6" customHeight="1" x14ac:dyDescent="0.25">
      <c r="A71" s="78" t="s">
        <v>244</v>
      </c>
      <c r="B71" s="72">
        <v>17.55</v>
      </c>
      <c r="C71" s="72">
        <v>165.2</v>
      </c>
      <c r="D71" s="72">
        <v>0</v>
      </c>
      <c r="E71" s="73">
        <v>10.95</v>
      </c>
      <c r="F71" s="74">
        <v>30303.65</v>
      </c>
      <c r="G71" s="74">
        <v>40050.480000000003</v>
      </c>
    </row>
    <row r="72" spans="1:7" ht="15.6" customHeight="1" x14ac:dyDescent="0.25">
      <c r="A72" s="78" t="s">
        <v>245</v>
      </c>
      <c r="B72" s="72">
        <v>18.95</v>
      </c>
      <c r="C72" s="72">
        <v>24.1</v>
      </c>
      <c r="D72" s="72">
        <v>0</v>
      </c>
      <c r="E72" s="72">
        <v>0</v>
      </c>
      <c r="F72" s="74">
        <v>30327.74</v>
      </c>
      <c r="G72" s="74">
        <v>40050.480000000003</v>
      </c>
    </row>
    <row r="73" spans="1:7" ht="15.6" customHeight="1" x14ac:dyDescent="0.25">
      <c r="A73" s="78" t="s">
        <v>246</v>
      </c>
      <c r="B73" s="72">
        <v>31.13</v>
      </c>
      <c r="C73" s="72">
        <v>250.4</v>
      </c>
      <c r="D73" s="72">
        <v>0</v>
      </c>
      <c r="E73" s="72">
        <v>0</v>
      </c>
      <c r="F73" s="74">
        <v>30578.14</v>
      </c>
      <c r="G73" s="74">
        <v>40050.480000000003</v>
      </c>
    </row>
    <row r="74" spans="1:7" ht="15.6" customHeight="1" x14ac:dyDescent="0.25">
      <c r="A74" s="78" t="s">
        <v>247</v>
      </c>
      <c r="B74" s="72">
        <v>47.46</v>
      </c>
      <c r="C74" s="72">
        <v>392.95</v>
      </c>
      <c r="D74" s="72">
        <v>0</v>
      </c>
      <c r="E74" s="72">
        <v>0</v>
      </c>
      <c r="F74" s="74">
        <v>30971.09</v>
      </c>
      <c r="G74" s="74">
        <v>40050.480000000003</v>
      </c>
    </row>
    <row r="75" spans="1:7" ht="15.6" customHeight="1" x14ac:dyDescent="0.25">
      <c r="A75" s="78" t="s">
        <v>248</v>
      </c>
      <c r="B75" s="72">
        <v>65.739999999999995</v>
      </c>
      <c r="C75" s="72">
        <v>566</v>
      </c>
      <c r="D75" s="72">
        <v>0</v>
      </c>
      <c r="E75" s="72">
        <v>0</v>
      </c>
      <c r="F75" s="74">
        <v>31537.08</v>
      </c>
      <c r="G75" s="74">
        <v>40050.480000000003</v>
      </c>
    </row>
    <row r="76" spans="1:7" ht="15.6" customHeight="1" x14ac:dyDescent="0.25">
      <c r="A76" s="78" t="s">
        <v>249</v>
      </c>
      <c r="B76" s="72">
        <v>75.66</v>
      </c>
      <c r="C76" s="72">
        <v>707.02</v>
      </c>
      <c r="D76" s="72">
        <v>0</v>
      </c>
      <c r="E76" s="72">
        <v>0</v>
      </c>
      <c r="F76" s="74">
        <v>32244.11</v>
      </c>
      <c r="G76" s="74">
        <v>40050.480000000003</v>
      </c>
    </row>
    <row r="77" spans="1:7" ht="15.6" customHeight="1" x14ac:dyDescent="0.25">
      <c r="A77" s="78" t="s">
        <v>250</v>
      </c>
      <c r="B77" s="72">
        <v>61.62</v>
      </c>
      <c r="C77" s="72">
        <v>686.4</v>
      </c>
      <c r="D77" s="72">
        <v>0</v>
      </c>
      <c r="E77" s="72">
        <v>0</v>
      </c>
      <c r="F77" s="74">
        <v>32930.51</v>
      </c>
      <c r="G77" s="74">
        <v>40050.480000000003</v>
      </c>
    </row>
    <row r="78" spans="1:7" ht="15.6" customHeight="1" x14ac:dyDescent="0.25">
      <c r="A78" s="78" t="s">
        <v>251</v>
      </c>
      <c r="B78" s="72">
        <v>0</v>
      </c>
      <c r="C78" s="72">
        <v>290.29000000000002</v>
      </c>
      <c r="D78" s="72">
        <v>0</v>
      </c>
      <c r="E78" s="72">
        <v>0</v>
      </c>
      <c r="F78" s="74">
        <v>33220.800000000003</v>
      </c>
      <c r="G78" s="74">
        <v>40050.480000000003</v>
      </c>
    </row>
    <row r="79" spans="1:7" ht="15.6" customHeight="1" x14ac:dyDescent="0.25">
      <c r="A79" s="78" t="s">
        <v>252</v>
      </c>
      <c r="B79" s="72">
        <v>0.76</v>
      </c>
      <c r="C79" s="72">
        <v>23.08</v>
      </c>
      <c r="D79" s="72">
        <v>13.87</v>
      </c>
      <c r="E79" s="71">
        <v>486.94</v>
      </c>
      <c r="F79" s="74">
        <v>33243.879999999997</v>
      </c>
      <c r="G79" s="74">
        <v>40537.42</v>
      </c>
    </row>
    <row r="80" spans="1:7" ht="15.6" customHeight="1" x14ac:dyDescent="0.25">
      <c r="A80" s="78" t="s">
        <v>253</v>
      </c>
      <c r="B80" s="72">
        <v>0</v>
      </c>
      <c r="C80" s="72">
        <v>7.39</v>
      </c>
      <c r="D80" s="72">
        <v>18.100000000000001</v>
      </c>
      <c r="E80" s="71">
        <v>359.07</v>
      </c>
      <c r="F80" s="74">
        <v>33251.269999999997</v>
      </c>
      <c r="G80" s="74">
        <v>40896.49</v>
      </c>
    </row>
    <row r="81" spans="1:7" ht="17.45" customHeight="1" x14ac:dyDescent="0.25">
      <c r="A81" s="135" t="s">
        <v>31</v>
      </c>
      <c r="B81" s="136"/>
      <c r="C81" s="136"/>
      <c r="D81" s="136"/>
      <c r="E81" s="136"/>
      <c r="F81" s="136"/>
      <c r="G81" s="136"/>
    </row>
    <row r="82" spans="1:7" ht="15.75" customHeight="1" x14ac:dyDescent="0.25">
      <c r="A82" s="69" t="s">
        <v>254</v>
      </c>
      <c r="B82" s="70">
        <v>0</v>
      </c>
      <c r="C82" s="71">
        <v>0</v>
      </c>
      <c r="D82" s="72">
        <v>34.630000000000003</v>
      </c>
      <c r="E82" s="71">
        <v>606.29</v>
      </c>
      <c r="F82" s="76">
        <v>33251.269999999997</v>
      </c>
      <c r="G82" s="75">
        <v>41502.78</v>
      </c>
    </row>
    <row r="83" spans="1:7" ht="15.6" customHeight="1" x14ac:dyDescent="0.25">
      <c r="A83" s="69" t="s">
        <v>255</v>
      </c>
      <c r="B83" s="70">
        <v>0</v>
      </c>
      <c r="C83" s="71">
        <v>0</v>
      </c>
      <c r="D83" s="72">
        <v>25.56</v>
      </c>
      <c r="E83" s="71">
        <v>692.18</v>
      </c>
      <c r="F83" s="76">
        <v>33251.269999999997</v>
      </c>
      <c r="G83" s="75">
        <v>42194.95</v>
      </c>
    </row>
    <row r="84" spans="1:7" ht="15.6" customHeight="1" x14ac:dyDescent="0.25">
      <c r="A84" s="69" t="s">
        <v>256</v>
      </c>
      <c r="B84" s="70">
        <v>0</v>
      </c>
      <c r="C84" s="71">
        <v>0</v>
      </c>
      <c r="D84" s="72">
        <v>10.11</v>
      </c>
      <c r="E84" s="71">
        <v>410.2</v>
      </c>
      <c r="F84" s="76">
        <v>33251.269999999997</v>
      </c>
      <c r="G84" s="75">
        <v>42605.16</v>
      </c>
    </row>
    <row r="85" spans="1:7" ht="15.6" customHeight="1" x14ac:dyDescent="0.25">
      <c r="A85" s="69" t="s">
        <v>257</v>
      </c>
      <c r="B85" s="70">
        <v>3.82</v>
      </c>
      <c r="C85" s="71">
        <v>38.229999999999997</v>
      </c>
      <c r="D85" s="72">
        <v>0</v>
      </c>
      <c r="E85" s="71">
        <v>116.22</v>
      </c>
      <c r="F85" s="76">
        <v>33289.49</v>
      </c>
      <c r="G85" s="75">
        <v>42721.38</v>
      </c>
    </row>
    <row r="86" spans="1:7" ht="15.75" customHeight="1" x14ac:dyDescent="0.25">
      <c r="A86" s="69" t="s">
        <v>258</v>
      </c>
      <c r="B86" s="70">
        <v>19.61</v>
      </c>
      <c r="C86" s="71">
        <v>234.3</v>
      </c>
      <c r="D86" s="72">
        <v>0</v>
      </c>
      <c r="E86" s="73">
        <v>0</v>
      </c>
      <c r="F86" s="76">
        <v>33523.800000000003</v>
      </c>
      <c r="G86" s="75">
        <v>42721.38</v>
      </c>
    </row>
    <row r="87" spans="1:7" ht="15.6" customHeight="1" x14ac:dyDescent="0.25">
      <c r="A87" s="69" t="s">
        <v>259</v>
      </c>
      <c r="B87" s="70">
        <v>27.58</v>
      </c>
      <c r="C87" s="71">
        <v>471.85</v>
      </c>
      <c r="D87" s="72">
        <v>0</v>
      </c>
      <c r="E87" s="73">
        <v>0</v>
      </c>
      <c r="F87" s="76">
        <v>33995.64</v>
      </c>
      <c r="G87" s="75">
        <v>42721.38</v>
      </c>
    </row>
    <row r="88" spans="1:7" ht="15.6" customHeight="1" x14ac:dyDescent="0.25">
      <c r="A88" s="69" t="s">
        <v>260</v>
      </c>
      <c r="B88" s="70">
        <v>28.96</v>
      </c>
      <c r="C88" s="71">
        <v>565.33000000000004</v>
      </c>
      <c r="D88" s="72">
        <v>0</v>
      </c>
      <c r="E88" s="73">
        <v>0</v>
      </c>
      <c r="F88" s="76">
        <v>34560.97</v>
      </c>
      <c r="G88" s="75">
        <v>42721.38</v>
      </c>
    </row>
    <row r="89" spans="1:7" ht="15.6" customHeight="1" x14ac:dyDescent="0.25">
      <c r="A89" s="69" t="s">
        <v>261</v>
      </c>
      <c r="B89" s="70">
        <v>12.08</v>
      </c>
      <c r="C89" s="71">
        <v>410.39</v>
      </c>
      <c r="D89" s="72">
        <v>0</v>
      </c>
      <c r="E89" s="73">
        <v>0</v>
      </c>
      <c r="F89" s="76">
        <v>34971.360000000001</v>
      </c>
      <c r="G89" s="75">
        <v>42721.38</v>
      </c>
    </row>
    <row r="90" spans="1:7" ht="15.6" customHeight="1" x14ac:dyDescent="0.25">
      <c r="A90" s="69" t="s">
        <v>262</v>
      </c>
      <c r="B90" s="70">
        <v>0.46</v>
      </c>
      <c r="C90" s="71">
        <v>125.47</v>
      </c>
      <c r="D90" s="72">
        <v>3.08</v>
      </c>
      <c r="E90" s="73">
        <v>35.43</v>
      </c>
      <c r="F90" s="76">
        <v>35096.83</v>
      </c>
      <c r="G90" s="75">
        <v>42756.81</v>
      </c>
    </row>
    <row r="91" spans="1:7" ht="15.6" customHeight="1" x14ac:dyDescent="0.25">
      <c r="A91" s="69" t="s">
        <v>263</v>
      </c>
      <c r="B91" s="70">
        <v>0</v>
      </c>
      <c r="C91" s="71">
        <v>3.46</v>
      </c>
      <c r="D91" s="72">
        <v>18.57</v>
      </c>
      <c r="E91" s="71">
        <v>185.75</v>
      </c>
      <c r="F91" s="76">
        <v>35100.29</v>
      </c>
      <c r="G91" s="75">
        <v>42942.559999999998</v>
      </c>
    </row>
    <row r="92" spans="1:7" ht="15.6" customHeight="1" x14ac:dyDescent="0.25">
      <c r="A92" s="69" t="s">
        <v>264</v>
      </c>
      <c r="B92" s="70">
        <v>0</v>
      </c>
      <c r="C92" s="71">
        <v>0</v>
      </c>
      <c r="D92" s="72">
        <v>28.12</v>
      </c>
      <c r="E92" s="71">
        <v>136.38</v>
      </c>
      <c r="F92" s="76">
        <v>35100.29</v>
      </c>
      <c r="G92" s="75">
        <v>43078.93</v>
      </c>
    </row>
    <row r="93" spans="1:7" ht="15.6" customHeight="1" x14ac:dyDescent="0.25">
      <c r="A93" s="69" t="s">
        <v>265</v>
      </c>
      <c r="B93" s="70">
        <v>0</v>
      </c>
      <c r="C93" s="71">
        <v>0</v>
      </c>
      <c r="D93" s="72">
        <v>47.12</v>
      </c>
      <c r="E93" s="71">
        <v>432.62</v>
      </c>
      <c r="F93" s="76">
        <v>35100.29</v>
      </c>
      <c r="G93" s="75">
        <v>43511.55</v>
      </c>
    </row>
    <row r="94" spans="1:7" ht="15.6" customHeight="1" x14ac:dyDescent="0.25">
      <c r="A94" s="69" t="s">
        <v>266</v>
      </c>
      <c r="B94" s="70">
        <v>0</v>
      </c>
      <c r="C94" s="71">
        <v>0</v>
      </c>
      <c r="D94" s="72">
        <v>52.19</v>
      </c>
      <c r="E94" s="71">
        <v>571.04999999999995</v>
      </c>
      <c r="F94" s="76">
        <v>35100.29</v>
      </c>
      <c r="G94" s="75">
        <v>44082.6</v>
      </c>
    </row>
    <row r="95" spans="1:7" ht="15.6" customHeight="1" x14ac:dyDescent="0.25">
      <c r="A95" s="69" t="s">
        <v>267</v>
      </c>
      <c r="B95" s="70">
        <v>0</v>
      </c>
      <c r="C95" s="71">
        <v>0</v>
      </c>
      <c r="D95" s="72">
        <v>59.29</v>
      </c>
      <c r="E95" s="71">
        <v>641.03</v>
      </c>
      <c r="F95" s="76">
        <v>35100.29</v>
      </c>
      <c r="G95" s="75">
        <v>44723.63</v>
      </c>
    </row>
    <row r="96" spans="1:7" ht="15.6" customHeight="1" x14ac:dyDescent="0.25">
      <c r="A96" s="69" t="s">
        <v>268</v>
      </c>
      <c r="B96" s="70">
        <v>0</v>
      </c>
      <c r="C96" s="71">
        <v>0</v>
      </c>
      <c r="D96" s="72">
        <v>57.63</v>
      </c>
      <c r="E96" s="71">
        <v>672.34</v>
      </c>
      <c r="F96" s="76">
        <v>35100.29</v>
      </c>
      <c r="G96" s="75">
        <v>45395.97</v>
      </c>
    </row>
    <row r="97" spans="1:7" ht="15.6" customHeight="1" x14ac:dyDescent="0.25">
      <c r="A97" s="69" t="s">
        <v>269</v>
      </c>
      <c r="B97" s="70">
        <v>0</v>
      </c>
      <c r="C97" s="71">
        <v>0</v>
      </c>
      <c r="D97" s="72">
        <v>62.46</v>
      </c>
      <c r="E97" s="71">
        <v>690.52</v>
      </c>
      <c r="F97" s="76">
        <v>35100.29</v>
      </c>
      <c r="G97" s="75">
        <v>46086.49</v>
      </c>
    </row>
    <row r="98" spans="1:7" ht="15.6" customHeight="1" x14ac:dyDescent="0.25">
      <c r="A98" s="69" t="s">
        <v>270</v>
      </c>
      <c r="B98" s="70">
        <v>0</v>
      </c>
      <c r="C98" s="71">
        <v>0</v>
      </c>
      <c r="D98" s="72">
        <v>64.010000000000005</v>
      </c>
      <c r="E98" s="71">
        <v>482.59</v>
      </c>
      <c r="F98" s="76">
        <v>35100.29</v>
      </c>
      <c r="G98" s="75">
        <v>46569.08</v>
      </c>
    </row>
    <row r="99" spans="1:7" ht="15.6" customHeight="1" x14ac:dyDescent="0.25">
      <c r="A99" s="69" t="s">
        <v>271</v>
      </c>
      <c r="B99" s="70">
        <v>0</v>
      </c>
      <c r="C99" s="71">
        <v>0</v>
      </c>
      <c r="D99" s="72">
        <v>65</v>
      </c>
      <c r="E99" s="71">
        <v>249.5</v>
      </c>
      <c r="F99" s="76">
        <v>35100.29</v>
      </c>
      <c r="G99" s="75">
        <v>46818.58</v>
      </c>
    </row>
    <row r="100" spans="1:7" ht="15.6" customHeight="1" x14ac:dyDescent="0.25">
      <c r="A100" s="69" t="s">
        <v>272</v>
      </c>
      <c r="B100" s="70">
        <v>0</v>
      </c>
      <c r="C100" s="71">
        <v>0</v>
      </c>
      <c r="D100" s="72">
        <v>66.42</v>
      </c>
      <c r="E100" s="71">
        <v>308.08</v>
      </c>
      <c r="F100" s="76">
        <v>35100.29</v>
      </c>
      <c r="G100" s="75">
        <v>47126.66</v>
      </c>
    </row>
    <row r="101" spans="1:7" ht="15.6" customHeight="1" x14ac:dyDescent="0.25">
      <c r="A101" s="69" t="s">
        <v>273</v>
      </c>
      <c r="B101" s="70">
        <v>0</v>
      </c>
      <c r="C101" s="71">
        <v>0</v>
      </c>
      <c r="D101" s="72">
        <v>68.290000000000006</v>
      </c>
      <c r="E101" s="71">
        <v>458.79</v>
      </c>
      <c r="F101" s="76">
        <v>35100.29</v>
      </c>
      <c r="G101" s="75">
        <v>47585.45</v>
      </c>
    </row>
    <row r="102" spans="1:7" ht="15.6" customHeight="1" x14ac:dyDescent="0.25">
      <c r="A102" s="69" t="s">
        <v>274</v>
      </c>
      <c r="B102" s="70">
        <v>0</v>
      </c>
      <c r="C102" s="71">
        <v>0</v>
      </c>
      <c r="D102" s="72">
        <v>62.07</v>
      </c>
      <c r="E102" s="71">
        <v>749.61</v>
      </c>
      <c r="F102" s="76">
        <v>35100.29</v>
      </c>
      <c r="G102" s="75">
        <v>48335.06</v>
      </c>
    </row>
    <row r="103" spans="1:7" ht="15.6" customHeight="1" x14ac:dyDescent="0.25">
      <c r="A103" s="69" t="s">
        <v>275</v>
      </c>
      <c r="B103" s="70">
        <v>0</v>
      </c>
      <c r="C103" s="71">
        <v>0</v>
      </c>
      <c r="D103" s="72">
        <v>57.16</v>
      </c>
      <c r="E103" s="71">
        <v>686.04</v>
      </c>
      <c r="F103" s="76">
        <v>35100.29</v>
      </c>
      <c r="G103" s="75">
        <v>49021.1</v>
      </c>
    </row>
    <row r="104" spans="1:7" ht="15.6" customHeight="1" x14ac:dyDescent="0.25">
      <c r="A104" s="69" t="s">
        <v>276</v>
      </c>
      <c r="B104" s="70">
        <v>0</v>
      </c>
      <c r="C104" s="71">
        <v>0</v>
      </c>
      <c r="D104" s="72">
        <v>55.03</v>
      </c>
      <c r="E104" s="71">
        <v>262.99</v>
      </c>
      <c r="F104" s="76">
        <v>35100.29</v>
      </c>
      <c r="G104" s="75">
        <v>49284.09</v>
      </c>
    </row>
    <row r="105" spans="1:7" ht="15.6" customHeight="1" x14ac:dyDescent="0.25">
      <c r="A105" s="69" t="s">
        <v>277</v>
      </c>
      <c r="B105" s="70">
        <v>0</v>
      </c>
      <c r="C105" s="71">
        <v>0</v>
      </c>
      <c r="D105" s="72">
        <v>52.66</v>
      </c>
      <c r="E105" s="71">
        <v>367.14</v>
      </c>
      <c r="F105" s="76">
        <v>35100.29</v>
      </c>
      <c r="G105" s="75">
        <v>49651.23</v>
      </c>
    </row>
    <row r="106" spans="1:7" ht="15.6" customHeight="1" x14ac:dyDescent="0.25">
      <c r="A106" s="69" t="s">
        <v>278</v>
      </c>
      <c r="B106" s="70">
        <v>0</v>
      </c>
      <c r="C106" s="71">
        <v>0</v>
      </c>
      <c r="D106" s="72">
        <v>50.66</v>
      </c>
      <c r="E106" s="71">
        <v>594.54</v>
      </c>
      <c r="F106" s="76">
        <v>35100.29</v>
      </c>
      <c r="G106" s="75">
        <v>50245.77</v>
      </c>
    </row>
    <row r="107" spans="1:7" ht="15.6" customHeight="1" x14ac:dyDescent="0.25">
      <c r="A107" s="69" t="s">
        <v>279</v>
      </c>
      <c r="B107" s="70">
        <v>0</v>
      </c>
      <c r="C107" s="71">
        <v>0</v>
      </c>
      <c r="D107" s="72">
        <v>44.86</v>
      </c>
      <c r="E107" s="71">
        <v>549.41</v>
      </c>
      <c r="F107" s="76">
        <v>35100.29</v>
      </c>
      <c r="G107" s="75">
        <v>50795.18</v>
      </c>
    </row>
    <row r="108" spans="1:7" ht="15.6" customHeight="1" x14ac:dyDescent="0.25">
      <c r="A108" s="69" t="s">
        <v>280</v>
      </c>
      <c r="B108" s="70">
        <v>0</v>
      </c>
      <c r="C108" s="71">
        <v>0</v>
      </c>
      <c r="D108" s="72">
        <v>38.450000000000003</v>
      </c>
      <c r="E108" s="71">
        <v>479.04</v>
      </c>
      <c r="F108" s="76">
        <v>35100.29</v>
      </c>
      <c r="G108" s="75">
        <v>51274.21</v>
      </c>
    </row>
    <row r="109" spans="1:7" ht="15.6" customHeight="1" x14ac:dyDescent="0.25">
      <c r="A109" s="69" t="s">
        <v>281</v>
      </c>
      <c r="B109" s="70">
        <v>0</v>
      </c>
      <c r="C109" s="71">
        <v>0</v>
      </c>
      <c r="D109" s="72">
        <v>28.28</v>
      </c>
      <c r="E109" s="71">
        <v>282.02</v>
      </c>
      <c r="F109" s="76">
        <v>35100.29</v>
      </c>
      <c r="G109" s="75">
        <v>51556.23</v>
      </c>
    </row>
    <row r="110" spans="1:7" ht="15.6" customHeight="1" x14ac:dyDescent="0.25">
      <c r="A110" s="69" t="s">
        <v>282</v>
      </c>
      <c r="B110" s="70">
        <v>0</v>
      </c>
      <c r="C110" s="71">
        <v>0</v>
      </c>
      <c r="D110" s="72">
        <v>24.68</v>
      </c>
      <c r="E110" s="73">
        <v>80.7</v>
      </c>
      <c r="F110" s="76">
        <v>35100.29</v>
      </c>
      <c r="G110" s="75">
        <v>51636.93</v>
      </c>
    </row>
    <row r="111" spans="1:7" ht="15.6" customHeight="1" x14ac:dyDescent="0.25">
      <c r="A111" s="69" t="s">
        <v>283</v>
      </c>
      <c r="B111" s="70">
        <v>0.08</v>
      </c>
      <c r="C111" s="71">
        <v>0.8</v>
      </c>
      <c r="D111" s="72">
        <v>8.9700000000000006</v>
      </c>
      <c r="E111" s="71">
        <v>387.03</v>
      </c>
      <c r="F111" s="76">
        <v>35101.089999999997</v>
      </c>
      <c r="G111" s="75">
        <v>52023.96</v>
      </c>
    </row>
    <row r="112" spans="1:7" ht="15.6" customHeight="1" x14ac:dyDescent="0.25">
      <c r="A112" s="69" t="s">
        <v>284</v>
      </c>
      <c r="B112" s="70">
        <v>3.95</v>
      </c>
      <c r="C112" s="71">
        <v>20.149999999999999</v>
      </c>
      <c r="D112" s="72">
        <v>1.68</v>
      </c>
      <c r="E112" s="73">
        <v>61.24</v>
      </c>
      <c r="F112" s="76">
        <v>35121.25</v>
      </c>
      <c r="G112" s="75">
        <v>52085.2</v>
      </c>
    </row>
    <row r="113" spans="1:7" ht="15.6" customHeight="1" x14ac:dyDescent="0.25">
      <c r="A113" s="69" t="s">
        <v>285</v>
      </c>
      <c r="B113" s="70">
        <v>15.34</v>
      </c>
      <c r="C113" s="71">
        <v>96.47</v>
      </c>
      <c r="D113" s="72">
        <v>0</v>
      </c>
      <c r="E113" s="73">
        <v>9.66</v>
      </c>
      <c r="F113" s="76">
        <v>35217.72</v>
      </c>
      <c r="G113" s="75">
        <v>52094.85</v>
      </c>
    </row>
    <row r="114" spans="1:7" ht="15.6" customHeight="1" x14ac:dyDescent="0.25">
      <c r="A114" s="69" t="s">
        <v>286</v>
      </c>
      <c r="B114" s="70">
        <v>18.53</v>
      </c>
      <c r="C114" s="71">
        <v>169.36</v>
      </c>
      <c r="D114" s="72">
        <v>0</v>
      </c>
      <c r="E114" s="73">
        <v>0</v>
      </c>
      <c r="F114" s="76">
        <v>35387.08</v>
      </c>
      <c r="G114" s="75">
        <v>52094.85</v>
      </c>
    </row>
    <row r="115" spans="1:7" ht="15.6" customHeight="1" x14ac:dyDescent="0.25">
      <c r="A115" s="69" t="s">
        <v>286</v>
      </c>
      <c r="B115" s="70">
        <v>14.04</v>
      </c>
      <c r="C115" s="71">
        <v>162.86000000000001</v>
      </c>
      <c r="D115" s="72">
        <v>0</v>
      </c>
      <c r="E115" s="73">
        <v>0</v>
      </c>
      <c r="F115" s="76">
        <v>35549.94</v>
      </c>
      <c r="G115" s="75">
        <v>52094.85</v>
      </c>
    </row>
    <row r="116" spans="1:7" ht="15.6" customHeight="1" x14ac:dyDescent="0.25">
      <c r="A116" s="69" t="s">
        <v>287</v>
      </c>
      <c r="B116" s="70">
        <v>8.58</v>
      </c>
      <c r="C116" s="71">
        <v>110.8</v>
      </c>
      <c r="D116" s="72">
        <v>0.05</v>
      </c>
      <c r="E116" s="73">
        <v>0.3</v>
      </c>
      <c r="F116" s="76">
        <v>35660.730000000003</v>
      </c>
      <c r="G116" s="75">
        <v>52095.15</v>
      </c>
    </row>
    <row r="117" spans="1:7" ht="15.6" customHeight="1" x14ac:dyDescent="0.25">
      <c r="A117" s="69" t="s">
        <v>288</v>
      </c>
      <c r="B117" s="70">
        <v>6.28</v>
      </c>
      <c r="C117" s="71">
        <v>75.8</v>
      </c>
      <c r="D117" s="72">
        <v>0</v>
      </c>
      <c r="E117" s="73">
        <v>0.31</v>
      </c>
      <c r="F117" s="76">
        <v>35736.53</v>
      </c>
      <c r="G117" s="75">
        <v>52095.47</v>
      </c>
    </row>
    <row r="118" spans="1:7" ht="15.6" customHeight="1" x14ac:dyDescent="0.25">
      <c r="A118" s="69" t="s">
        <v>289</v>
      </c>
      <c r="B118" s="70">
        <v>0.6</v>
      </c>
      <c r="C118" s="71">
        <v>68.86</v>
      </c>
      <c r="D118" s="72">
        <v>1.79</v>
      </c>
      <c r="E118" s="73">
        <v>20.57</v>
      </c>
      <c r="F118" s="76">
        <v>35805.39</v>
      </c>
      <c r="G118" s="75">
        <v>52116.04</v>
      </c>
    </row>
  </sheetData>
  <mergeCells count="5">
    <mergeCell ref="A1:G1"/>
    <mergeCell ref="A3:G3"/>
    <mergeCell ref="A41:G41"/>
    <mergeCell ref="A43:G43"/>
    <mergeCell ref="A81:G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Contrato</vt:lpstr>
      <vt:lpstr>BM 01-ADT</vt:lpstr>
      <vt:lpstr>MEMORIA</vt:lpstr>
      <vt:lpstr>Table 25</vt:lpstr>
      <vt:lpstr>Table 26</vt:lpstr>
      <vt:lpstr>Table 27</vt:lpstr>
      <vt:lpstr>'BM 01-ADT'!Area_de_impressao</vt:lpstr>
      <vt:lpstr>Contrato!Area_de_impressao</vt:lpstr>
      <vt:lpstr>MEMORIA!Area_de_impressao</vt:lpstr>
      <vt:lpstr>'BM 01-ADT'!Titulos_de_impressao</vt:lpstr>
      <vt:lpstr>Contrato!Titulos_de_impressao</vt:lpstr>
      <vt:lpstr>MEMORIA!Titulos_de_impressao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enovamatheus@outlook.com</dc:creator>
  <cp:lastModifiedBy>Lana Lais Pereira Cruz</cp:lastModifiedBy>
  <cp:lastPrinted>2025-07-18T17:37:09Z</cp:lastPrinted>
  <dcterms:created xsi:type="dcterms:W3CDTF">2022-08-22T14:26:08Z</dcterms:created>
  <dcterms:modified xsi:type="dcterms:W3CDTF">2025-10-23T16:27:49Z</dcterms:modified>
</cp:coreProperties>
</file>